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gonese-carlson\Desktop\May 2022 OE\"/>
    </mc:Choice>
  </mc:AlternateContent>
  <xr:revisionPtr revIDLastSave="0" documentId="13_ncr:1_{AA61B07F-DB64-4D10-BF26-15053A55BF7B}" xr6:coauthVersionLast="37" xr6:coauthVersionMax="37" xr10:uidLastSave="{00000000-0000-0000-0000-000000000000}"/>
  <bookViews>
    <workbookView xWindow="0" yWindow="0" windowWidth="18870" windowHeight="7650" xr2:uid="{00000000-000D-0000-FFFF-FFFF00000000}"/>
  </bookViews>
  <sheets>
    <sheet name="HYBRID" sheetId="5" r:id="rId1"/>
  </sheets>
  <definedNames>
    <definedName name="_xlnm.Print_Area" localSheetId="0">HYBRID!$A$1:$O$80</definedName>
    <definedName name="_xlnm.Print_Titles" localSheetId="0">HYBRID!$1:$3</definedName>
  </definedNames>
  <calcPr calcId="179021"/>
</workbook>
</file>

<file path=xl/calcChain.xml><?xml version="1.0" encoding="utf-8"?>
<calcChain xmlns="http://schemas.openxmlformats.org/spreadsheetml/2006/main">
  <c r="N27" i="5" l="1"/>
  <c r="N29" i="5" s="1"/>
  <c r="N37" i="5" s="1"/>
  <c r="N31" i="5" l="1"/>
  <c r="N39" i="5" s="1"/>
  <c r="E7" i="5" l="1"/>
  <c r="E8" i="5"/>
  <c r="E9" i="5"/>
  <c r="E6" i="5"/>
  <c r="D80" i="5"/>
  <c r="E80" i="5" s="1"/>
  <c r="D79" i="5"/>
  <c r="E79" i="5" s="1"/>
  <c r="D78" i="5"/>
  <c r="E78" i="5" s="1"/>
  <c r="D77" i="5"/>
  <c r="E77" i="5"/>
  <c r="G77" i="5" s="1"/>
  <c r="D76" i="5"/>
  <c r="E76" i="5" s="1"/>
  <c r="D75" i="5"/>
  <c r="E75" i="5" s="1"/>
  <c r="D74" i="5"/>
  <c r="E74" i="5" s="1"/>
  <c r="H74" i="5" s="1"/>
  <c r="D73" i="5"/>
  <c r="E73" i="5" s="1"/>
  <c r="D72" i="5"/>
  <c r="E72" i="5" s="1"/>
  <c r="D71" i="5"/>
  <c r="E71" i="5" s="1"/>
  <c r="D70" i="5"/>
  <c r="E70" i="5" s="1"/>
  <c r="D69" i="5"/>
  <c r="E69" i="5" s="1"/>
  <c r="H69" i="5" s="1"/>
  <c r="D68" i="5"/>
  <c r="E68" i="5" s="1"/>
  <c r="D67" i="5"/>
  <c r="E67" i="5" s="1"/>
  <c r="D66" i="5"/>
  <c r="E66" i="5" s="1"/>
  <c r="H66" i="5" s="1"/>
  <c r="D65" i="5"/>
  <c r="E65" i="5" s="1"/>
  <c r="D64" i="5"/>
  <c r="E64" i="5" s="1"/>
  <c r="D63" i="5"/>
  <c r="E63" i="5" s="1"/>
  <c r="D60" i="5"/>
  <c r="E60" i="5" s="1"/>
  <c r="D59" i="5"/>
  <c r="E59" i="5" s="1"/>
  <c r="H59" i="5" s="1"/>
  <c r="D58" i="5"/>
  <c r="E58" i="5" s="1"/>
  <c r="D57" i="5"/>
  <c r="E57" i="5" s="1"/>
  <c r="D56" i="5"/>
  <c r="E56" i="5" s="1"/>
  <c r="G56" i="5" s="1"/>
  <c r="D55" i="5"/>
  <c r="E55" i="5" s="1"/>
  <c r="D54" i="5"/>
  <c r="E54" i="5" s="1"/>
  <c r="D53" i="5"/>
  <c r="E53" i="5" s="1"/>
  <c r="D52" i="5"/>
  <c r="E52" i="5" s="1"/>
  <c r="D51" i="5"/>
  <c r="E51" i="5" s="1"/>
  <c r="G51" i="5" s="1"/>
  <c r="D50" i="5"/>
  <c r="E50" i="5" s="1"/>
  <c r="D49" i="5"/>
  <c r="E49" i="5" s="1"/>
  <c r="D48" i="5"/>
  <c r="E48" i="5" s="1"/>
  <c r="G48" i="5" s="1"/>
  <c r="D47" i="5"/>
  <c r="E47" i="5" s="1"/>
  <c r="D46" i="5"/>
  <c r="E46" i="5" s="1"/>
  <c r="D43" i="5"/>
  <c r="E43" i="5" s="1"/>
  <c r="D42" i="5"/>
  <c r="E42" i="5" s="1"/>
  <c r="D41" i="5"/>
  <c r="E41" i="5" s="1"/>
  <c r="D40" i="5"/>
  <c r="E40" i="5" s="1"/>
  <c r="D39" i="5"/>
  <c r="E39" i="5" s="1"/>
  <c r="D38" i="5"/>
  <c r="E38" i="5" s="1"/>
  <c r="D37" i="5"/>
  <c r="E37" i="5" s="1"/>
  <c r="D36" i="5"/>
  <c r="E36" i="5" s="1"/>
  <c r="D35" i="5"/>
  <c r="E35" i="5" s="1"/>
  <c r="D34" i="5"/>
  <c r="E34" i="5" s="1"/>
  <c r="H34" i="5" s="1"/>
  <c r="D33" i="5"/>
  <c r="E33" i="5" s="1"/>
  <c r="D32" i="5"/>
  <c r="E32" i="5" s="1"/>
  <c r="D31" i="5"/>
  <c r="E31" i="5" s="1"/>
  <c r="D30" i="5"/>
  <c r="E30" i="5" s="1"/>
  <c r="G30" i="5" s="1"/>
  <c r="D29" i="5"/>
  <c r="E29" i="5" s="1"/>
  <c r="D26" i="5"/>
  <c r="E26" i="5" s="1"/>
  <c r="D25" i="5"/>
  <c r="E25" i="5" s="1"/>
  <c r="D24" i="5"/>
  <c r="E24" i="5" s="1"/>
  <c r="D23" i="5"/>
  <c r="E23" i="5" s="1"/>
  <c r="G23" i="5" s="1"/>
  <c r="D22" i="5"/>
  <c r="E22" i="5" s="1"/>
  <c r="D21" i="5"/>
  <c r="E21" i="5" s="1"/>
  <c r="D20" i="5"/>
  <c r="E20" i="5" s="1"/>
  <c r="H20" i="5" s="1"/>
  <c r="D19" i="5"/>
  <c r="E19" i="5" s="1"/>
  <c r="D18" i="5"/>
  <c r="E18" i="5" s="1"/>
  <c r="D17" i="5"/>
  <c r="E17" i="5" s="1"/>
  <c r="D16" i="5"/>
  <c r="E16" i="5" s="1"/>
  <c r="D15" i="5"/>
  <c r="E15" i="5" s="1"/>
  <c r="G15" i="5" s="1"/>
  <c r="D14" i="5"/>
  <c r="E14" i="5" s="1"/>
  <c r="D13" i="5"/>
  <c r="E13" i="5" s="1"/>
  <c r="D12" i="5"/>
  <c r="E12" i="5" s="1"/>
  <c r="H12" i="5" s="1"/>
  <c r="H77" i="5"/>
  <c r="H56" i="5" l="1"/>
  <c r="G33" i="5"/>
  <c r="H33" i="5"/>
  <c r="H38" i="5"/>
  <c r="G38" i="5"/>
  <c r="H41" i="5"/>
  <c r="G41" i="5"/>
  <c r="G59" i="5"/>
  <c r="H51" i="5"/>
  <c r="H15" i="5"/>
  <c r="G66" i="5"/>
  <c r="H30" i="5"/>
  <c r="H70" i="5"/>
  <c r="G70" i="5"/>
  <c r="H78" i="5"/>
  <c r="G78" i="5"/>
  <c r="H65" i="5"/>
  <c r="G65" i="5"/>
  <c r="G73" i="5"/>
  <c r="H73" i="5"/>
  <c r="G74" i="5"/>
  <c r="G69" i="5"/>
  <c r="G47" i="5"/>
  <c r="H47" i="5"/>
  <c r="H60" i="5"/>
  <c r="G60" i="5"/>
  <c r="H52" i="5"/>
  <c r="G52" i="5"/>
  <c r="H55" i="5"/>
  <c r="G55" i="5"/>
  <c r="H48" i="5"/>
  <c r="H37" i="5"/>
  <c r="G37" i="5"/>
  <c r="G29" i="5"/>
  <c r="H29" i="5"/>
  <c r="G42" i="5"/>
  <c r="H42" i="5"/>
  <c r="H24" i="5"/>
  <c r="G24" i="5"/>
  <c r="H19" i="5"/>
  <c r="G19" i="5"/>
  <c r="H16" i="5"/>
  <c r="G16" i="5"/>
  <c r="H23" i="5"/>
  <c r="G75" i="5"/>
  <c r="H75" i="5"/>
  <c r="H22" i="5"/>
  <c r="G22" i="5"/>
  <c r="H40" i="5"/>
  <c r="G40" i="5"/>
  <c r="H58" i="5"/>
  <c r="G58" i="5"/>
  <c r="H76" i="5"/>
  <c r="G76" i="5"/>
  <c r="H17" i="5"/>
  <c r="G17" i="5"/>
  <c r="G35" i="5"/>
  <c r="H35" i="5"/>
  <c r="H53" i="5"/>
  <c r="G53" i="5"/>
  <c r="H71" i="5"/>
  <c r="G71" i="5"/>
  <c r="H18" i="5"/>
  <c r="G18" i="5"/>
  <c r="H36" i="5"/>
  <c r="G36" i="5"/>
  <c r="H54" i="5"/>
  <c r="G54" i="5"/>
  <c r="H72" i="5"/>
  <c r="G72" i="5"/>
  <c r="H14" i="5"/>
  <c r="G14" i="5"/>
  <c r="G32" i="5"/>
  <c r="H32" i="5"/>
  <c r="H50" i="5"/>
  <c r="G50" i="5"/>
  <c r="H68" i="5"/>
  <c r="G68" i="5"/>
  <c r="G21" i="5"/>
  <c r="H21" i="5"/>
  <c r="H39" i="5"/>
  <c r="G39" i="5"/>
  <c r="G57" i="5"/>
  <c r="H57" i="5"/>
  <c r="H13" i="5"/>
  <c r="G13" i="5"/>
  <c r="G31" i="5"/>
  <c r="H31" i="5"/>
  <c r="H49" i="5"/>
  <c r="G49" i="5"/>
  <c r="G67" i="5"/>
  <c r="H67" i="5"/>
  <c r="H25" i="5"/>
  <c r="G25" i="5"/>
  <c r="G43" i="5"/>
  <c r="H43" i="5"/>
  <c r="H63" i="5"/>
  <c r="G63" i="5"/>
  <c r="G79" i="5"/>
  <c r="H79" i="5"/>
  <c r="H26" i="5"/>
  <c r="G26" i="5"/>
  <c r="H46" i="5"/>
  <c r="G46" i="5"/>
  <c r="G64" i="5"/>
  <c r="H64" i="5"/>
  <c r="H80" i="5"/>
  <c r="G80" i="5"/>
  <c r="G12" i="5"/>
  <c r="G34" i="5"/>
  <c r="G20" i="5"/>
</calcChain>
</file>

<file path=xl/sharedStrings.xml><?xml version="1.0" encoding="utf-8"?>
<sst xmlns="http://schemas.openxmlformats.org/spreadsheetml/2006/main" count="131" uniqueCount="71">
  <si>
    <t>less than 20,000</t>
  </si>
  <si>
    <t>95,000 and over</t>
  </si>
  <si>
    <t>20,000 - 24,999.99</t>
  </si>
  <si>
    <t>30,000-34,999.99</t>
  </si>
  <si>
    <t>35,000-39,999.99</t>
  </si>
  <si>
    <t>40,000-44,999.99</t>
  </si>
  <si>
    <t>45,000-49,999.99</t>
  </si>
  <si>
    <t>50,000-54,999.99</t>
  </si>
  <si>
    <t>55,000-59,999.99</t>
  </si>
  <si>
    <t>60,000-64,999.99</t>
  </si>
  <si>
    <t>65,000-69,999.99</t>
  </si>
  <si>
    <t>70,000-74,999.99</t>
  </si>
  <si>
    <t>75,000-79,999.99</t>
  </si>
  <si>
    <t>80,000-94,999.99</t>
  </si>
  <si>
    <t>SINGLE</t>
  </si>
  <si>
    <t>YEAR 4</t>
  </si>
  <si>
    <t>less than 25,000</t>
  </si>
  <si>
    <t>110,000 and over</t>
  </si>
  <si>
    <t>FAMILY</t>
  </si>
  <si>
    <t>100,000 and over</t>
  </si>
  <si>
    <t>Single</t>
  </si>
  <si>
    <t>P/C</t>
  </si>
  <si>
    <t>Family</t>
  </si>
  <si>
    <t>20 pays</t>
  </si>
  <si>
    <t>2 Adults</t>
  </si>
  <si>
    <t>Linden Public Schools</t>
  </si>
  <si>
    <t>24 pays</t>
  </si>
  <si>
    <t>Annual premiums</t>
  </si>
  <si>
    <t>2 ADULTS</t>
  </si>
  <si>
    <t>25,000-29,999.99</t>
  </si>
  <si>
    <t>80,000-84,999.99</t>
  </si>
  <si>
    <t>85,000-99,999.99</t>
  </si>
  <si>
    <t>85,000-89,999.99</t>
  </si>
  <si>
    <t>90,000-94,999.99</t>
  </si>
  <si>
    <t>95,000-99,999.99</t>
  </si>
  <si>
    <t>100,000-109,999.99</t>
  </si>
  <si>
    <t>Monthly Premiums</t>
  </si>
  <si>
    <t>Monthly                      Contribution</t>
  </si>
  <si>
    <t xml:space="preserve">10 MONTH </t>
  </si>
  <si>
    <t xml:space="preserve">12 MONTH </t>
  </si>
  <si>
    <t>Annual       Contribution</t>
  </si>
  <si>
    <t>PARENT/CHILD(REN)</t>
  </si>
  <si>
    <t>BUY UP to DA10 (add to per pay amt)</t>
  </si>
  <si>
    <t>20 Pays   24 Pays</t>
  </si>
  <si>
    <t>$24.02      $20.01</t>
  </si>
  <si>
    <t>$48.02      $40.02</t>
  </si>
  <si>
    <t>$35.52      $29.60</t>
  </si>
  <si>
    <t>$60.03      $50.03</t>
  </si>
  <si>
    <t xml:space="preserve"> 2022-2023 MONTHLY AND ANNUAL CONTRIBUTIONS FOR DIRECT ACCESS 15 RX ONLY</t>
  </si>
  <si>
    <t>NJEHP Chapter 44 Calculator</t>
  </si>
  <si>
    <t>Parent/Child(ren)</t>
  </si>
  <si>
    <t>Two Adults</t>
  </si>
  <si>
    <t>$0-40,000</t>
  </si>
  <si>
    <t>$40,001-$50,000</t>
  </si>
  <si>
    <t>$50,001-$60,000</t>
  </si>
  <si>
    <t>$60,001-$70,000</t>
  </si>
  <si>
    <t>$70,001-$80,000</t>
  </si>
  <si>
    <t>$80,001-$90,000</t>
  </si>
  <si>
    <t>$90,001-$100,000</t>
  </si>
  <si>
    <t>$100,001-$125,000</t>
  </si>
  <si>
    <t>Calculate Your Contribution:</t>
  </si>
  <si>
    <r>
      <t xml:space="preserve">Step 1: Enter Salary </t>
    </r>
    <r>
      <rPr>
        <b/>
        <sz val="12"/>
        <rFont val="Wingdings 3"/>
        <family val="1"/>
        <charset val="2"/>
      </rPr>
      <t>"</t>
    </r>
  </si>
  <si>
    <r>
      <t>Step 2: Enter Contribution % from above chart</t>
    </r>
    <r>
      <rPr>
        <b/>
        <sz val="12"/>
        <rFont val="Wingdings 3"/>
        <family val="1"/>
        <charset val="2"/>
      </rPr>
      <t>"</t>
    </r>
  </si>
  <si>
    <r>
      <t>Your Annual Contribution</t>
    </r>
    <r>
      <rPr>
        <b/>
        <sz val="12"/>
        <rFont val="Wingdings 3"/>
        <family val="1"/>
        <charset val="2"/>
      </rPr>
      <t>"</t>
    </r>
  </si>
  <si>
    <t>Total Contribution 12 Month Employee</t>
  </si>
  <si>
    <t>Total Contribution 10 Month Employee</t>
  </si>
  <si>
    <t>24 Check Contribution</t>
  </si>
  <si>
    <t>20 Check Contribution</t>
  </si>
  <si>
    <t xml:space="preserve">EHP </t>
  </si>
  <si>
    <t>EHP with Direct Access 15 Rx (for employees hired before 7/1/2020)</t>
  </si>
  <si>
    <t>DA 15 Rx Per Pay (add from Ch. 78 chart)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</si>
</sst>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&quot;$&quot;#,##0.00"/>
    <numFmt numFmtId="166" formatCode="&quot;$&quot;#,##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 Black"/>
      <family val="2"/>
    </font>
    <font>
      <b/>
      <sz val="11"/>
      <color theme="1"/>
      <name val="Arial Black"/>
      <family val="2"/>
    </font>
    <font>
      <b/>
      <sz val="10.5"/>
      <color theme="1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i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Verdana"/>
      <family val="2"/>
    </font>
    <font>
      <sz val="12"/>
      <name val="Verdana"/>
      <family val="2"/>
    </font>
    <font>
      <b/>
      <sz val="12"/>
      <name val="Wingdings 3"/>
      <family val="1"/>
      <charset val="2"/>
    </font>
    <font>
      <sz val="12"/>
      <color theme="1"/>
      <name val="Verdana"/>
      <family val="2"/>
    </font>
    <font>
      <b/>
      <sz val="12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3" xfId="0" applyFont="1" applyBorder="1" applyAlignment="1" applyProtection="1">
      <alignment horizontal="left" vertical="center" wrapText="1"/>
    </xf>
    <xf numFmtId="10" fontId="4" fillId="0" borderId="1" xfId="0" applyNumberFormat="1" applyFont="1" applyBorder="1" applyAlignment="1" applyProtection="1">
      <alignment horizontal="right" vertical="center" wrapText="1"/>
    </xf>
    <xf numFmtId="0" fontId="4" fillId="0" borderId="5" xfId="0" applyFont="1" applyBorder="1" applyAlignment="1" applyProtection="1">
      <alignment horizontal="left" vertical="center" wrapText="1"/>
    </xf>
    <xf numFmtId="10" fontId="4" fillId="0" borderId="6" xfId="0" applyNumberFormat="1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left" vertical="center" wrapText="1"/>
    </xf>
    <xf numFmtId="10" fontId="4" fillId="0" borderId="0" xfId="0" applyNumberFormat="1" applyFont="1" applyBorder="1" applyAlignment="1" applyProtection="1">
      <alignment horizontal="right" vertical="center" wrapText="1"/>
    </xf>
    <xf numFmtId="0" fontId="4" fillId="0" borderId="0" xfId="0" applyFont="1"/>
    <xf numFmtId="0" fontId="1" fillId="0" borderId="1" xfId="0" applyFont="1" applyBorder="1" applyAlignment="1">
      <alignment horizontal="right" vertical="top"/>
    </xf>
    <xf numFmtId="44" fontId="4" fillId="0" borderId="0" xfId="0" applyNumberFormat="1" applyFont="1"/>
    <xf numFmtId="0" fontId="4" fillId="0" borderId="0" xfId="0" applyFont="1" applyBorder="1"/>
    <xf numFmtId="0" fontId="8" fillId="0" borderId="0" xfId="0" applyFont="1"/>
    <xf numFmtId="0" fontId="4" fillId="0" borderId="0" xfId="0" applyFont="1" applyFill="1" applyBorder="1" applyAlignment="1" applyProtection="1">
      <alignment horizontal="center" vertical="top" wrapText="1"/>
    </xf>
    <xf numFmtId="44" fontId="4" fillId="0" borderId="1" xfId="0" applyNumberFormat="1" applyFont="1" applyFill="1" applyBorder="1" applyProtection="1"/>
    <xf numFmtId="44" fontId="4" fillId="0" borderId="11" xfId="0" applyNumberFormat="1" applyFont="1" applyBorder="1"/>
    <xf numFmtId="44" fontId="4" fillId="0" borderId="13" xfId="0" applyNumberFormat="1" applyFont="1" applyBorder="1"/>
    <xf numFmtId="44" fontId="4" fillId="0" borderId="1" xfId="0" applyNumberFormat="1" applyFont="1" applyBorder="1"/>
    <xf numFmtId="44" fontId="4" fillId="0" borderId="6" xfId="0" applyNumberFormat="1" applyFont="1" applyFill="1" applyBorder="1" applyProtection="1"/>
    <xf numFmtId="44" fontId="4" fillId="0" borderId="12" xfId="0" applyNumberFormat="1" applyFont="1" applyBorder="1"/>
    <xf numFmtId="0" fontId="4" fillId="0" borderId="0" xfId="0" applyFont="1" applyProtection="1"/>
    <xf numFmtId="0" fontId="4" fillId="0" borderId="0" xfId="0" applyFont="1" applyFill="1" applyBorder="1" applyProtection="1"/>
    <xf numFmtId="0" fontId="4" fillId="0" borderId="0" xfId="0" applyFont="1" applyAlignment="1" applyProtection="1"/>
    <xf numFmtId="44" fontId="4" fillId="0" borderId="4" xfId="0" applyNumberFormat="1" applyFont="1" applyBorder="1"/>
    <xf numFmtId="44" fontId="4" fillId="0" borderId="7" xfId="0" applyNumberFormat="1" applyFont="1" applyBorder="1"/>
    <xf numFmtId="44" fontId="4" fillId="0" borderId="2" xfId="0" applyNumberFormat="1" applyFont="1" applyFill="1" applyBorder="1" applyProtection="1"/>
    <xf numFmtId="44" fontId="4" fillId="0" borderId="2" xfId="0" applyNumberFormat="1" applyFont="1" applyBorder="1"/>
    <xf numFmtId="0" fontId="4" fillId="0" borderId="0" xfId="0" applyFont="1" applyAlignment="1" applyProtection="1">
      <alignment horizontal="left"/>
    </xf>
    <xf numFmtId="0" fontId="1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1" fillId="0" borderId="8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11" fillId="0" borderId="0" xfId="0" applyFont="1"/>
    <xf numFmtId="0" fontId="2" fillId="0" borderId="0" xfId="0" applyFont="1" applyAlignment="1">
      <alignment horizontal="center"/>
    </xf>
    <xf numFmtId="8" fontId="4" fillId="2" borderId="1" xfId="0" applyNumberFormat="1" applyFont="1" applyFill="1" applyBorder="1"/>
    <xf numFmtId="0" fontId="9" fillId="0" borderId="0" xfId="0" applyFont="1" applyBorder="1"/>
    <xf numFmtId="0" fontId="9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3" fontId="14" fillId="0" borderId="13" xfId="0" applyNumberFormat="1" applyFont="1" applyBorder="1" applyAlignment="1" applyProtection="1">
      <alignment horizontal="left"/>
    </xf>
    <xf numFmtId="3" fontId="13" fillId="4" borderId="1" xfId="0" applyNumberFormat="1" applyFont="1" applyFill="1" applyBorder="1" applyAlignment="1" applyProtection="1">
      <alignment horizontal="center" vertical="center"/>
    </xf>
    <xf numFmtId="3" fontId="13" fillId="0" borderId="1" xfId="0" applyNumberFormat="1" applyFont="1" applyBorder="1" applyAlignment="1" applyProtection="1">
      <alignment horizontal="left"/>
    </xf>
    <xf numFmtId="164" fontId="14" fillId="0" borderId="1" xfId="2" applyNumberFormat="1" applyFont="1" applyBorder="1" applyAlignment="1" applyProtection="1">
      <alignment horizontal="center" vertical="center"/>
    </xf>
    <xf numFmtId="164" fontId="14" fillId="0" borderId="1" xfId="2" applyNumberFormat="1" applyFont="1" applyBorder="1" applyAlignment="1" applyProtection="1">
      <alignment vertical="center"/>
    </xf>
    <xf numFmtId="3" fontId="13" fillId="4" borderId="1" xfId="0" applyNumberFormat="1" applyFont="1" applyFill="1" applyBorder="1" applyAlignment="1" applyProtection="1">
      <alignment vertical="center"/>
    </xf>
    <xf numFmtId="0" fontId="4" fillId="2" borderId="15" xfId="0" applyFont="1" applyFill="1" applyBorder="1"/>
    <xf numFmtId="0" fontId="4" fillId="2" borderId="2" xfId="0" applyFont="1" applyFill="1" applyBorder="1"/>
    <xf numFmtId="0" fontId="4" fillId="2" borderId="16" xfId="0" applyFont="1" applyFill="1" applyBorder="1"/>
    <xf numFmtId="0" fontId="4" fillId="2" borderId="13" xfId="0" applyFont="1" applyFill="1" applyBorder="1"/>
    <xf numFmtId="0" fontId="4" fillId="2" borderId="0" xfId="0" applyFont="1" applyFill="1" applyBorder="1"/>
    <xf numFmtId="0" fontId="16" fillId="2" borderId="0" xfId="0" applyFont="1" applyFill="1" applyBorder="1"/>
    <xf numFmtId="0" fontId="16" fillId="2" borderId="17" xfId="0" applyFont="1" applyFill="1" applyBorder="1"/>
    <xf numFmtId="0" fontId="4" fillId="2" borderId="18" xfId="0" applyFont="1" applyFill="1" applyBorder="1"/>
    <xf numFmtId="0" fontId="4" fillId="2" borderId="14" xfId="0" applyFont="1" applyFill="1" applyBorder="1"/>
    <xf numFmtId="0" fontId="4" fillId="2" borderId="19" xfId="0" applyFont="1" applyFill="1" applyBorder="1"/>
    <xf numFmtId="3" fontId="14" fillId="2" borderId="13" xfId="0" applyNumberFormat="1" applyFont="1" applyFill="1" applyBorder="1" applyAlignment="1" applyProtection="1">
      <alignment horizontal="left"/>
    </xf>
    <xf numFmtId="3" fontId="14" fillId="2" borderId="0" xfId="0" applyNumberFormat="1" applyFont="1" applyFill="1" applyBorder="1" applyAlignment="1" applyProtection="1"/>
    <xf numFmtId="3" fontId="14" fillId="2" borderId="0" xfId="0" applyNumberFormat="1" applyFont="1" applyFill="1" applyBorder="1" applyAlignment="1" applyProtection="1">
      <alignment horizontal="right"/>
    </xf>
    <xf numFmtId="3" fontId="14" fillId="2" borderId="17" xfId="0" applyNumberFormat="1" applyFont="1" applyFill="1" applyBorder="1" applyAlignment="1" applyProtection="1">
      <alignment horizontal="right"/>
    </xf>
    <xf numFmtId="3" fontId="13" fillId="2" borderId="13" xfId="0" applyNumberFormat="1" applyFont="1" applyFill="1" applyBorder="1" applyAlignment="1" applyProtection="1">
      <alignment horizontal="left"/>
    </xf>
    <xf numFmtId="3" fontId="13" fillId="2" borderId="0" xfId="0" applyNumberFormat="1" applyFont="1" applyFill="1" applyBorder="1" applyAlignment="1" applyProtection="1"/>
    <xf numFmtId="3" fontId="13" fillId="2" borderId="0" xfId="0" applyNumberFormat="1" applyFont="1" applyFill="1" applyBorder="1" applyAlignment="1" applyProtection="1">
      <alignment horizontal="right"/>
    </xf>
    <xf numFmtId="3" fontId="14" fillId="2" borderId="17" xfId="0" applyNumberFormat="1" applyFont="1" applyFill="1" applyBorder="1" applyAlignment="1" applyProtection="1"/>
    <xf numFmtId="3" fontId="13" fillId="2" borderId="0" xfId="0" applyNumberFormat="1" applyFont="1" applyFill="1" applyBorder="1" applyAlignment="1" applyProtection="1">
      <alignment horizontal="right" vertical="center"/>
    </xf>
    <xf numFmtId="3" fontId="14" fillId="2" borderId="0" xfId="0" applyNumberFormat="1" applyFont="1" applyFill="1" applyBorder="1" applyAlignment="1" applyProtection="1">
      <alignment vertical="center"/>
    </xf>
    <xf numFmtId="166" fontId="14" fillId="2" borderId="17" xfId="0" applyNumberFormat="1" applyFont="1" applyFill="1" applyBorder="1" applyAlignment="1" applyProtection="1"/>
    <xf numFmtId="165" fontId="13" fillId="6" borderId="1" xfId="0" applyNumberFormat="1" applyFont="1" applyFill="1" applyBorder="1" applyAlignment="1" applyProtection="1">
      <alignment vertical="center"/>
      <protection locked="0"/>
    </xf>
    <xf numFmtId="164" fontId="13" fillId="6" borderId="1" xfId="0" applyNumberFormat="1" applyFont="1" applyFill="1" applyBorder="1" applyAlignment="1" applyProtection="1">
      <alignment vertical="center"/>
      <protection locked="0"/>
    </xf>
    <xf numFmtId="165" fontId="17" fillId="6" borderId="1" xfId="0" applyNumberFormat="1" applyFont="1" applyFill="1" applyBorder="1"/>
    <xf numFmtId="165" fontId="13" fillId="7" borderId="1" xfId="0" applyNumberFormat="1" applyFont="1" applyFill="1" applyBorder="1" applyAlignment="1" applyProtection="1">
      <alignment horizontal="right" vertical="center"/>
      <protection hidden="1"/>
    </xf>
    <xf numFmtId="165" fontId="17" fillId="7" borderId="1" xfId="0" applyNumberFormat="1" applyFont="1" applyFill="1" applyBorder="1"/>
    <xf numFmtId="165" fontId="13" fillId="7" borderId="1" xfId="0" applyNumberFormat="1" applyFont="1" applyFill="1" applyBorder="1" applyAlignment="1" applyProtection="1">
      <alignment vertical="center"/>
      <protection hidden="1"/>
    </xf>
    <xf numFmtId="165" fontId="13" fillId="4" borderId="1" xfId="1" applyNumberFormat="1" applyFont="1" applyFill="1" applyBorder="1" applyAlignment="1" applyProtection="1">
      <alignment horizontal="right" vertical="center"/>
      <protection hidden="1"/>
    </xf>
    <xf numFmtId="3" fontId="13" fillId="2" borderId="20" xfId="0" applyNumberFormat="1" applyFont="1" applyFill="1" applyBorder="1" applyAlignment="1" applyProtection="1">
      <alignment vertical="center"/>
    </xf>
    <xf numFmtId="3" fontId="13" fillId="2" borderId="14" xfId="0" applyNumberFormat="1" applyFont="1" applyFill="1" applyBorder="1" applyAlignment="1" applyProtection="1">
      <alignment vertical="center"/>
    </xf>
    <xf numFmtId="0" fontId="4" fillId="0" borderId="18" xfId="0" applyFont="1" applyBorder="1"/>
    <xf numFmtId="0" fontId="17" fillId="2" borderId="0" xfId="0" applyFont="1" applyFill="1" applyBorder="1" applyAlignment="1">
      <alignment horizontal="right"/>
    </xf>
    <xf numFmtId="0" fontId="17" fillId="2" borderId="17" xfId="0" applyFont="1" applyFill="1" applyBorder="1" applyAlignment="1">
      <alignment horizontal="right"/>
    </xf>
    <xf numFmtId="3" fontId="13" fillId="2" borderId="11" xfId="0" applyNumberFormat="1" applyFont="1" applyFill="1" applyBorder="1" applyAlignment="1" applyProtection="1">
      <alignment horizontal="center" vertical="center"/>
    </xf>
    <xf numFmtId="3" fontId="13" fillId="2" borderId="21" xfId="0" applyNumberFormat="1" applyFont="1" applyFill="1" applyBorder="1" applyAlignment="1" applyProtection="1">
      <alignment horizontal="center" vertical="center"/>
    </xf>
    <xf numFmtId="3" fontId="13" fillId="2" borderId="20" xfId="0" applyNumberFormat="1" applyFont="1" applyFill="1" applyBorder="1" applyAlignment="1" applyProtection="1">
      <alignment horizontal="center" vertical="center"/>
    </xf>
    <xf numFmtId="3" fontId="13" fillId="2" borderId="13" xfId="0" applyNumberFormat="1" applyFont="1" applyFill="1" applyBorder="1" applyAlignment="1" applyProtection="1">
      <alignment horizontal="right" vertical="center"/>
    </xf>
    <xf numFmtId="3" fontId="13" fillId="2" borderId="0" xfId="0" applyNumberFormat="1" applyFont="1" applyFill="1" applyBorder="1" applyAlignment="1" applyProtection="1">
      <alignment horizontal="right" vertical="center"/>
    </xf>
    <xf numFmtId="3" fontId="13" fillId="3" borderId="15" xfId="0" applyNumberFormat="1" applyFont="1" applyFill="1" applyBorder="1" applyAlignment="1" applyProtection="1">
      <alignment horizontal="center" vertical="center"/>
    </xf>
    <xf numFmtId="3" fontId="13" fillId="3" borderId="2" xfId="0" applyNumberFormat="1" applyFont="1" applyFill="1" applyBorder="1" applyAlignment="1" applyProtection="1">
      <alignment horizontal="center" vertical="center"/>
    </xf>
    <xf numFmtId="3" fontId="13" fillId="5" borderId="15" xfId="0" applyNumberFormat="1" applyFont="1" applyFill="1" applyBorder="1" applyAlignment="1" applyProtection="1">
      <alignment horizontal="center" vertical="center"/>
    </xf>
    <xf numFmtId="3" fontId="13" fillId="5" borderId="2" xfId="0" applyNumberFormat="1" applyFont="1" applyFill="1" applyBorder="1" applyAlignment="1" applyProtection="1">
      <alignment horizontal="center" vertical="center"/>
    </xf>
    <xf numFmtId="3" fontId="13" fillId="5" borderId="16" xfId="0" applyNumberFormat="1" applyFont="1" applyFill="1" applyBorder="1" applyAlignment="1" applyProtection="1">
      <alignment horizontal="center" vertical="center"/>
    </xf>
    <xf numFmtId="3" fontId="13" fillId="5" borderId="18" xfId="0" applyNumberFormat="1" applyFont="1" applyFill="1" applyBorder="1" applyAlignment="1" applyProtection="1">
      <alignment horizontal="center" vertical="center"/>
    </xf>
    <xf numFmtId="3" fontId="13" fillId="5" borderId="14" xfId="0" applyNumberFormat="1" applyFont="1" applyFill="1" applyBorder="1" applyAlignment="1" applyProtection="1">
      <alignment horizontal="center" vertical="center"/>
    </xf>
    <xf numFmtId="3" fontId="13" fillId="5" borderId="19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1"/>
  <sheetViews>
    <sheetView tabSelected="1" topLeftCell="A10" zoomScale="80" zoomScaleNormal="80" workbookViewId="0">
      <selection activeCell="O35" sqref="O35"/>
    </sheetView>
  </sheetViews>
  <sheetFormatPr defaultColWidth="17.28515625" defaultRowHeight="12.75" x14ac:dyDescent="0.2"/>
  <cols>
    <col min="1" max="1" width="6.28515625" style="2" customWidth="1"/>
    <col min="2" max="2" width="22.5703125" style="2" customWidth="1"/>
    <col min="3" max="3" width="20.85546875" style="2" customWidth="1"/>
    <col min="4" max="4" width="20.42578125" style="2" customWidth="1"/>
    <col min="5" max="5" width="22.28515625" style="2" customWidth="1"/>
    <col min="6" max="6" width="3.5703125" style="2" customWidth="1"/>
    <col min="7" max="7" width="17.28515625" style="2"/>
    <col min="8" max="8" width="19.85546875" style="2" customWidth="1"/>
    <col min="9" max="9" width="8.140625" style="2" customWidth="1"/>
    <col min="10" max="10" width="27.7109375" style="2" bestFit="1" customWidth="1"/>
    <col min="11" max="11" width="17.28515625" style="2"/>
    <col min="12" max="12" width="25.5703125" style="2" bestFit="1" customWidth="1"/>
    <col min="13" max="16384" width="17.28515625" style="2"/>
  </cols>
  <sheetData>
    <row r="1" spans="1:14" ht="19.5" x14ac:dyDescent="0.4">
      <c r="B1" s="97" t="s">
        <v>25</v>
      </c>
      <c r="C1" s="97"/>
      <c r="D1" s="97"/>
      <c r="E1" s="97"/>
      <c r="F1" s="97"/>
      <c r="G1" s="97"/>
      <c r="H1" s="97"/>
      <c r="I1" s="1"/>
      <c r="J1" s="1"/>
      <c r="K1" s="1"/>
      <c r="L1" s="1"/>
      <c r="M1" s="1"/>
      <c r="N1" s="1"/>
    </row>
    <row r="2" spans="1:14" ht="15" customHeight="1" x14ac:dyDescent="0.2">
      <c r="B2" s="99" t="s">
        <v>48</v>
      </c>
      <c r="C2" s="99"/>
      <c r="D2" s="99"/>
      <c r="E2" s="99"/>
      <c r="F2" s="99"/>
      <c r="G2" s="99"/>
      <c r="H2" s="99"/>
      <c r="I2" s="1"/>
      <c r="J2" s="1"/>
      <c r="K2" s="1"/>
      <c r="L2" s="1"/>
      <c r="M2" s="1"/>
      <c r="N2" s="1"/>
    </row>
    <row r="3" spans="1:14" ht="4.1500000000000004" customHeight="1" x14ac:dyDescent="0.2">
      <c r="A3" s="98"/>
      <c r="B3" s="98"/>
      <c r="C3" s="98"/>
      <c r="D3" s="98"/>
      <c r="E3" s="98"/>
      <c r="F3" s="98"/>
      <c r="G3" s="98"/>
      <c r="H3" s="98"/>
      <c r="I3" s="1"/>
      <c r="J3" s="1"/>
      <c r="K3" s="1"/>
      <c r="L3" s="1"/>
      <c r="M3" s="1"/>
      <c r="N3" s="1"/>
    </row>
    <row r="4" spans="1:14" ht="14.25" customHeight="1" x14ac:dyDescent="0.2">
      <c r="A4" s="40"/>
      <c r="B4" s="40"/>
      <c r="C4" s="40"/>
      <c r="D4" s="40"/>
      <c r="E4" s="40"/>
      <c r="F4" s="40"/>
      <c r="G4" s="100" t="s">
        <v>42</v>
      </c>
      <c r="H4" s="100"/>
      <c r="I4" s="1"/>
      <c r="J4" s="1"/>
      <c r="K4" s="1"/>
      <c r="L4" s="1"/>
      <c r="M4" s="1"/>
      <c r="N4" s="1"/>
    </row>
    <row r="5" spans="1:14" s="9" customFormat="1" ht="15" x14ac:dyDescent="0.25">
      <c r="B5" s="39"/>
      <c r="D5" s="29" t="s">
        <v>36</v>
      </c>
      <c r="E5" s="30" t="s">
        <v>27</v>
      </c>
      <c r="G5" s="42"/>
      <c r="H5" s="42" t="s">
        <v>43</v>
      </c>
    </row>
    <row r="6" spans="1:14" s="9" customFormat="1" ht="15" x14ac:dyDescent="0.2">
      <c r="C6" s="10" t="s">
        <v>20</v>
      </c>
      <c r="D6" s="41">
        <v>216.24</v>
      </c>
      <c r="E6" s="11">
        <f>D6*12</f>
        <v>2594.88</v>
      </c>
      <c r="G6" s="43" t="s">
        <v>20</v>
      </c>
      <c r="H6" s="44" t="s">
        <v>44</v>
      </c>
    </row>
    <row r="7" spans="1:14" s="9" customFormat="1" ht="15" x14ac:dyDescent="0.2">
      <c r="C7" s="10" t="s">
        <v>24</v>
      </c>
      <c r="D7" s="41">
        <v>588.29999999999995</v>
      </c>
      <c r="E7" s="11">
        <f>D7*12</f>
        <v>7059.5999999999995</v>
      </c>
      <c r="G7" s="43" t="s">
        <v>24</v>
      </c>
      <c r="H7" s="44" t="s">
        <v>45</v>
      </c>
    </row>
    <row r="8" spans="1:14" s="9" customFormat="1" ht="15" x14ac:dyDescent="0.2">
      <c r="C8" s="10" t="s">
        <v>21</v>
      </c>
      <c r="D8" s="41">
        <v>588.29999999999995</v>
      </c>
      <c r="E8" s="11">
        <f>D8*12</f>
        <v>7059.5999999999995</v>
      </c>
      <c r="G8" s="43" t="s">
        <v>21</v>
      </c>
      <c r="H8" s="44" t="s">
        <v>46</v>
      </c>
    </row>
    <row r="9" spans="1:14" s="9" customFormat="1" ht="15" x14ac:dyDescent="0.2">
      <c r="C9" s="10" t="s">
        <v>22</v>
      </c>
      <c r="D9" s="41">
        <v>588.29999999999995</v>
      </c>
      <c r="E9" s="11">
        <f>D9*12</f>
        <v>7059.5999999999995</v>
      </c>
      <c r="G9" s="43" t="s">
        <v>22</v>
      </c>
      <c r="H9" s="44" t="s">
        <v>47</v>
      </c>
    </row>
    <row r="10" spans="1:14" s="9" customFormat="1" ht="26.25" customHeight="1" thickBot="1" x14ac:dyDescent="0.25">
      <c r="G10" s="36" t="s">
        <v>38</v>
      </c>
      <c r="H10" s="36" t="s">
        <v>39</v>
      </c>
      <c r="J10" s="89" t="s">
        <v>49</v>
      </c>
      <c r="K10" s="90"/>
      <c r="L10" s="90"/>
      <c r="M10" s="90"/>
      <c r="N10" s="90"/>
    </row>
    <row r="11" spans="1:14" s="9" customFormat="1" ht="30" x14ac:dyDescent="0.2">
      <c r="B11" s="31" t="s">
        <v>14</v>
      </c>
      <c r="C11" s="34" t="s">
        <v>15</v>
      </c>
      <c r="D11" s="37" t="s">
        <v>37</v>
      </c>
      <c r="E11" s="38" t="s">
        <v>40</v>
      </c>
      <c r="F11" s="14"/>
      <c r="G11" s="35" t="s">
        <v>23</v>
      </c>
      <c r="H11" s="35" t="s">
        <v>26</v>
      </c>
      <c r="J11" s="45"/>
      <c r="K11" s="46" t="s">
        <v>20</v>
      </c>
      <c r="L11" s="46" t="s">
        <v>50</v>
      </c>
      <c r="M11" s="46" t="s">
        <v>51</v>
      </c>
      <c r="N11" s="50" t="s">
        <v>22</v>
      </c>
    </row>
    <row r="12" spans="1:14" s="9" customFormat="1" ht="15" x14ac:dyDescent="0.2">
      <c r="B12" s="3" t="s">
        <v>0</v>
      </c>
      <c r="C12" s="4">
        <v>4.4999999999999998E-2</v>
      </c>
      <c r="D12" s="15">
        <f t="shared" ref="D12:D26" si="0">$D$6*C12</f>
        <v>9.7308000000000003</v>
      </c>
      <c r="E12" s="16">
        <f>D12*12</f>
        <v>116.7696</v>
      </c>
      <c r="F12" s="17"/>
      <c r="G12" s="18">
        <f>E12/20</f>
        <v>5.8384799999999997</v>
      </c>
      <c r="H12" s="18">
        <f>E12/24</f>
        <v>4.8654000000000002</v>
      </c>
      <c r="J12" s="47" t="s">
        <v>52</v>
      </c>
      <c r="K12" s="48">
        <v>1.7000000000000001E-2</v>
      </c>
      <c r="L12" s="48">
        <v>2.1999999999999999E-2</v>
      </c>
      <c r="M12" s="48">
        <v>2.8000000000000001E-2</v>
      </c>
      <c r="N12" s="49">
        <v>3.3000000000000002E-2</v>
      </c>
    </row>
    <row r="13" spans="1:14" s="9" customFormat="1" ht="15" x14ac:dyDescent="0.2">
      <c r="B13" s="3" t="s">
        <v>2</v>
      </c>
      <c r="C13" s="4">
        <v>5.5E-2</v>
      </c>
      <c r="D13" s="15">
        <f t="shared" si="0"/>
        <v>11.8932</v>
      </c>
      <c r="E13" s="16">
        <f t="shared" ref="E13:E26" si="1">D13*12</f>
        <v>142.7184</v>
      </c>
      <c r="F13" s="17"/>
      <c r="G13" s="18">
        <f t="shared" ref="G13:G26" si="2">E13/20</f>
        <v>7.1359200000000005</v>
      </c>
      <c r="H13" s="18">
        <f t="shared" ref="H13:H26" si="3">E13/24</f>
        <v>5.9466000000000001</v>
      </c>
      <c r="J13" s="47" t="s">
        <v>53</v>
      </c>
      <c r="K13" s="48">
        <v>1.9E-2</v>
      </c>
      <c r="L13" s="48">
        <v>2.5000000000000001E-2</v>
      </c>
      <c r="M13" s="48">
        <v>3.3000000000000002E-2</v>
      </c>
      <c r="N13" s="49">
        <v>3.9E-2</v>
      </c>
    </row>
    <row r="14" spans="1:14" s="9" customFormat="1" ht="15" x14ac:dyDescent="0.2">
      <c r="B14" s="3" t="s">
        <v>29</v>
      </c>
      <c r="C14" s="4">
        <v>7.4999999999999997E-2</v>
      </c>
      <c r="D14" s="15">
        <f t="shared" si="0"/>
        <v>16.218</v>
      </c>
      <c r="E14" s="16">
        <f t="shared" si="1"/>
        <v>194.61599999999999</v>
      </c>
      <c r="F14" s="17"/>
      <c r="G14" s="18">
        <f t="shared" si="2"/>
        <v>9.7307999999999986</v>
      </c>
      <c r="H14" s="18">
        <f t="shared" si="3"/>
        <v>8.109</v>
      </c>
      <c r="J14" s="47" t="s">
        <v>54</v>
      </c>
      <c r="K14" s="48">
        <v>2.1999999999999999E-2</v>
      </c>
      <c r="L14" s="48">
        <v>2.8000000000000001E-2</v>
      </c>
      <c r="M14" s="48">
        <v>3.9E-2</v>
      </c>
      <c r="N14" s="49">
        <v>4.3999999999999997E-2</v>
      </c>
    </row>
    <row r="15" spans="1:14" s="9" customFormat="1" ht="15" x14ac:dyDescent="0.2">
      <c r="B15" s="3" t="s">
        <v>3</v>
      </c>
      <c r="C15" s="4">
        <v>0.1</v>
      </c>
      <c r="D15" s="15">
        <f t="shared" si="0"/>
        <v>21.624000000000002</v>
      </c>
      <c r="E15" s="16">
        <f t="shared" si="1"/>
        <v>259.48800000000006</v>
      </c>
      <c r="F15" s="17"/>
      <c r="G15" s="18">
        <f t="shared" si="2"/>
        <v>12.974400000000003</v>
      </c>
      <c r="H15" s="18">
        <f t="shared" si="3"/>
        <v>10.812000000000003</v>
      </c>
      <c r="J15" s="47" t="s">
        <v>55</v>
      </c>
      <c r="K15" s="48">
        <v>2.5000000000000001E-2</v>
      </c>
      <c r="L15" s="48">
        <v>0.03</v>
      </c>
      <c r="M15" s="48">
        <v>4.3999999999999997E-2</v>
      </c>
      <c r="N15" s="49">
        <v>0.05</v>
      </c>
    </row>
    <row r="16" spans="1:14" s="9" customFormat="1" ht="15" x14ac:dyDescent="0.2">
      <c r="B16" s="3" t="s">
        <v>4</v>
      </c>
      <c r="C16" s="4">
        <v>0.11</v>
      </c>
      <c r="D16" s="15">
        <f t="shared" si="0"/>
        <v>23.7864</v>
      </c>
      <c r="E16" s="16">
        <f t="shared" si="1"/>
        <v>285.43680000000001</v>
      </c>
      <c r="F16" s="17"/>
      <c r="G16" s="18">
        <f t="shared" si="2"/>
        <v>14.271840000000001</v>
      </c>
      <c r="H16" s="18">
        <f t="shared" si="3"/>
        <v>11.8932</v>
      </c>
      <c r="J16" s="47" t="s">
        <v>56</v>
      </c>
      <c r="K16" s="48">
        <v>2.8000000000000001E-2</v>
      </c>
      <c r="L16" s="48">
        <v>3.3000000000000002E-2</v>
      </c>
      <c r="M16" s="48">
        <v>0.05</v>
      </c>
      <c r="N16" s="49">
        <v>5.5E-2</v>
      </c>
    </row>
    <row r="17" spans="2:14" s="9" customFormat="1" ht="15" x14ac:dyDescent="0.2">
      <c r="B17" s="3" t="s">
        <v>5</v>
      </c>
      <c r="C17" s="4">
        <v>0.12</v>
      </c>
      <c r="D17" s="15">
        <f t="shared" si="0"/>
        <v>25.948799999999999</v>
      </c>
      <c r="E17" s="16">
        <f t="shared" si="1"/>
        <v>311.38559999999995</v>
      </c>
      <c r="F17" s="17"/>
      <c r="G17" s="18">
        <f t="shared" si="2"/>
        <v>15.569279999999997</v>
      </c>
      <c r="H17" s="18">
        <f t="shared" si="3"/>
        <v>12.974399999999997</v>
      </c>
      <c r="J17" s="47" t="s">
        <v>57</v>
      </c>
      <c r="K17" s="48">
        <v>0.03</v>
      </c>
      <c r="L17" s="48">
        <v>3.5999999999999997E-2</v>
      </c>
      <c r="M17" s="48">
        <v>5.5E-2</v>
      </c>
      <c r="N17" s="49">
        <v>0.06</v>
      </c>
    </row>
    <row r="18" spans="2:14" s="9" customFormat="1" ht="15" x14ac:dyDescent="0.2">
      <c r="B18" s="3" t="s">
        <v>6</v>
      </c>
      <c r="C18" s="4">
        <v>0.14000000000000001</v>
      </c>
      <c r="D18" s="15">
        <f t="shared" si="0"/>
        <v>30.273600000000005</v>
      </c>
      <c r="E18" s="16">
        <f t="shared" si="1"/>
        <v>363.28320000000008</v>
      </c>
      <c r="F18" s="17"/>
      <c r="G18" s="18">
        <f t="shared" si="2"/>
        <v>18.164160000000003</v>
      </c>
      <c r="H18" s="18">
        <f t="shared" si="3"/>
        <v>15.136800000000003</v>
      </c>
      <c r="J18" s="47" t="s">
        <v>58</v>
      </c>
      <c r="K18" s="48">
        <v>3.3000000000000002E-2</v>
      </c>
      <c r="L18" s="48">
        <v>3.9E-2</v>
      </c>
      <c r="M18" s="48">
        <v>0.06</v>
      </c>
      <c r="N18" s="49">
        <v>6.6000000000000003E-2</v>
      </c>
    </row>
    <row r="19" spans="2:14" s="9" customFormat="1" ht="15" x14ac:dyDescent="0.2">
      <c r="B19" s="3" t="s">
        <v>7</v>
      </c>
      <c r="C19" s="4">
        <v>0.2</v>
      </c>
      <c r="D19" s="15">
        <f t="shared" si="0"/>
        <v>43.248000000000005</v>
      </c>
      <c r="E19" s="16">
        <f t="shared" si="1"/>
        <v>518.97600000000011</v>
      </c>
      <c r="F19" s="17"/>
      <c r="G19" s="18">
        <f t="shared" si="2"/>
        <v>25.948800000000006</v>
      </c>
      <c r="H19" s="18">
        <f t="shared" si="3"/>
        <v>21.624000000000006</v>
      </c>
      <c r="J19" s="47" t="s">
        <v>59</v>
      </c>
      <c r="K19" s="48">
        <v>3.5999999999999997E-2</v>
      </c>
      <c r="L19" s="48">
        <v>4.3999999999999997E-2</v>
      </c>
      <c r="M19" s="48">
        <v>6.6000000000000003E-2</v>
      </c>
      <c r="N19" s="49">
        <v>7.1999999999999995E-2</v>
      </c>
    </row>
    <row r="20" spans="2:14" s="9" customFormat="1" ht="14.25" x14ac:dyDescent="0.2">
      <c r="B20" s="3" t="s">
        <v>8</v>
      </c>
      <c r="C20" s="4">
        <v>0.23</v>
      </c>
      <c r="D20" s="15">
        <f t="shared" si="0"/>
        <v>49.735200000000006</v>
      </c>
      <c r="E20" s="16">
        <f t="shared" si="1"/>
        <v>596.82240000000002</v>
      </c>
      <c r="F20" s="17"/>
      <c r="G20" s="18">
        <f t="shared" si="2"/>
        <v>29.84112</v>
      </c>
      <c r="H20" s="18">
        <f t="shared" si="3"/>
        <v>24.867599999999999</v>
      </c>
      <c r="J20" s="91" t="s">
        <v>60</v>
      </c>
      <c r="K20" s="92"/>
      <c r="L20" s="92"/>
      <c r="M20" s="92"/>
      <c r="N20" s="93"/>
    </row>
    <row r="21" spans="2:14" s="9" customFormat="1" ht="14.25" x14ac:dyDescent="0.2">
      <c r="B21" s="3" t="s">
        <v>9</v>
      </c>
      <c r="C21" s="4">
        <v>0.27</v>
      </c>
      <c r="D21" s="15">
        <f t="shared" si="0"/>
        <v>58.384800000000006</v>
      </c>
      <c r="E21" s="16">
        <f t="shared" si="1"/>
        <v>700.61760000000004</v>
      </c>
      <c r="F21" s="17"/>
      <c r="G21" s="18">
        <f t="shared" si="2"/>
        <v>35.030880000000003</v>
      </c>
      <c r="H21" s="18">
        <f t="shared" si="3"/>
        <v>29.192400000000003</v>
      </c>
      <c r="J21" s="94"/>
      <c r="K21" s="95"/>
      <c r="L21" s="95"/>
      <c r="M21" s="95"/>
      <c r="N21" s="96"/>
    </row>
    <row r="22" spans="2:14" s="9" customFormat="1" ht="15" x14ac:dyDescent="0.2">
      <c r="B22" s="3" t="s">
        <v>10</v>
      </c>
      <c r="C22" s="4">
        <v>0.28999999999999998</v>
      </c>
      <c r="D22" s="15">
        <f t="shared" si="0"/>
        <v>62.709600000000002</v>
      </c>
      <c r="E22" s="16">
        <f t="shared" si="1"/>
        <v>752.51520000000005</v>
      </c>
      <c r="F22" s="17"/>
      <c r="G22" s="18">
        <f t="shared" si="2"/>
        <v>37.62576</v>
      </c>
      <c r="H22" s="18">
        <f t="shared" si="3"/>
        <v>31.354800000000001</v>
      </c>
      <c r="J22" s="84" t="s">
        <v>68</v>
      </c>
      <c r="K22" s="85"/>
      <c r="L22" s="85"/>
      <c r="M22" s="85"/>
      <c r="N22" s="86"/>
    </row>
    <row r="23" spans="2:14" s="9" customFormat="1" ht="15" x14ac:dyDescent="0.2">
      <c r="B23" s="3" t="s">
        <v>11</v>
      </c>
      <c r="C23" s="4">
        <v>0.32</v>
      </c>
      <c r="D23" s="15">
        <f t="shared" si="0"/>
        <v>69.19680000000001</v>
      </c>
      <c r="E23" s="16">
        <f t="shared" si="1"/>
        <v>830.36160000000018</v>
      </c>
      <c r="F23" s="17"/>
      <c r="G23" s="18">
        <f t="shared" si="2"/>
        <v>41.518080000000012</v>
      </c>
      <c r="H23" s="18">
        <f t="shared" si="3"/>
        <v>34.598400000000005</v>
      </c>
      <c r="J23" s="61"/>
      <c r="K23" s="62"/>
      <c r="L23" s="62"/>
      <c r="M23" s="63"/>
      <c r="N23" s="64"/>
    </row>
    <row r="24" spans="2:14" s="9" customFormat="1" ht="15" x14ac:dyDescent="0.2">
      <c r="B24" s="3" t="s">
        <v>12</v>
      </c>
      <c r="C24" s="4">
        <v>0.33</v>
      </c>
      <c r="D24" s="15">
        <f t="shared" si="0"/>
        <v>71.359200000000001</v>
      </c>
      <c r="E24" s="16">
        <f t="shared" si="1"/>
        <v>856.31040000000007</v>
      </c>
      <c r="F24" s="17"/>
      <c r="G24" s="18">
        <f t="shared" si="2"/>
        <v>42.815520000000006</v>
      </c>
      <c r="H24" s="18">
        <f t="shared" si="3"/>
        <v>35.679600000000001</v>
      </c>
      <c r="J24" s="87" t="s">
        <v>61</v>
      </c>
      <c r="K24" s="88"/>
      <c r="L24" s="88"/>
      <c r="M24" s="88"/>
      <c r="N24" s="72">
        <v>0</v>
      </c>
    </row>
    <row r="25" spans="2:14" s="9" customFormat="1" ht="15" x14ac:dyDescent="0.2">
      <c r="B25" s="3" t="s">
        <v>13</v>
      </c>
      <c r="C25" s="4">
        <v>0.34</v>
      </c>
      <c r="D25" s="15">
        <f t="shared" si="0"/>
        <v>73.521600000000007</v>
      </c>
      <c r="E25" s="16">
        <f t="shared" si="1"/>
        <v>882.25920000000008</v>
      </c>
      <c r="F25" s="17"/>
      <c r="G25" s="18">
        <f t="shared" si="2"/>
        <v>44.112960000000001</v>
      </c>
      <c r="H25" s="18">
        <f t="shared" si="3"/>
        <v>36.760800000000003</v>
      </c>
      <c r="J25" s="87" t="s">
        <v>62</v>
      </c>
      <c r="K25" s="88"/>
      <c r="L25" s="88"/>
      <c r="M25" s="88"/>
      <c r="N25" s="73">
        <v>0</v>
      </c>
    </row>
    <row r="26" spans="2:14" s="9" customFormat="1" ht="15.75" thickBot="1" x14ac:dyDescent="0.25">
      <c r="B26" s="5" t="s">
        <v>1</v>
      </c>
      <c r="C26" s="6">
        <v>0.35</v>
      </c>
      <c r="D26" s="19">
        <f t="shared" si="0"/>
        <v>75.683999999999997</v>
      </c>
      <c r="E26" s="20">
        <f t="shared" si="1"/>
        <v>908.20799999999997</v>
      </c>
      <c r="F26" s="17"/>
      <c r="G26" s="18">
        <f t="shared" si="2"/>
        <v>45.410399999999996</v>
      </c>
      <c r="H26" s="18">
        <f t="shared" si="3"/>
        <v>37.841999999999999</v>
      </c>
      <c r="J26" s="65"/>
      <c r="K26" s="66"/>
      <c r="L26" s="66"/>
      <c r="M26" s="67"/>
      <c r="N26" s="68"/>
    </row>
    <row r="27" spans="2:14" s="9" customFormat="1" ht="15.75" thickBot="1" x14ac:dyDescent="0.25">
      <c r="B27" s="21"/>
      <c r="C27" s="21"/>
      <c r="D27" s="22"/>
      <c r="E27" s="23"/>
      <c r="F27" s="23"/>
      <c r="J27" s="65"/>
      <c r="K27" s="66"/>
      <c r="L27" s="66"/>
      <c r="M27" s="69" t="s">
        <v>63</v>
      </c>
      <c r="N27" s="78">
        <f>N24*N25</f>
        <v>0</v>
      </c>
    </row>
    <row r="28" spans="2:14" s="9" customFormat="1" ht="30" customHeight="1" x14ac:dyDescent="0.2">
      <c r="B28" s="32" t="s">
        <v>28</v>
      </c>
      <c r="C28" s="34" t="s">
        <v>15</v>
      </c>
      <c r="D28" s="37" t="s">
        <v>37</v>
      </c>
      <c r="E28" s="38" t="s">
        <v>40</v>
      </c>
      <c r="F28" s="14"/>
      <c r="G28" s="35" t="s">
        <v>23</v>
      </c>
      <c r="H28" s="35" t="s">
        <v>26</v>
      </c>
      <c r="J28" s="61"/>
      <c r="K28" s="62"/>
      <c r="L28" s="62"/>
      <c r="M28" s="62"/>
      <c r="N28" s="68"/>
    </row>
    <row r="29" spans="2:14" s="9" customFormat="1" ht="15" x14ac:dyDescent="0.2">
      <c r="B29" s="3" t="s">
        <v>16</v>
      </c>
      <c r="C29" s="4">
        <v>3.5000000000000003E-2</v>
      </c>
      <c r="D29" s="15">
        <f t="shared" ref="D29:D43" si="4">$D$7*C29</f>
        <v>20.590499999999999</v>
      </c>
      <c r="E29" s="24">
        <f>D29*12</f>
        <v>247.08599999999998</v>
      </c>
      <c r="G29" s="18">
        <f>E29/20</f>
        <v>12.354299999999999</v>
      </c>
      <c r="H29" s="18">
        <f>E29/24</f>
        <v>10.295249999999999</v>
      </c>
      <c r="J29" s="61"/>
      <c r="K29" s="62"/>
      <c r="L29" s="70"/>
      <c r="M29" s="69" t="s">
        <v>66</v>
      </c>
      <c r="N29" s="75">
        <f>N27/24</f>
        <v>0</v>
      </c>
    </row>
    <row r="30" spans="2:14" s="9" customFormat="1" ht="15" x14ac:dyDescent="0.2">
      <c r="B30" s="3" t="s">
        <v>29</v>
      </c>
      <c r="C30" s="4">
        <v>4.4999999999999998E-2</v>
      </c>
      <c r="D30" s="15">
        <f t="shared" si="4"/>
        <v>26.473499999999998</v>
      </c>
      <c r="E30" s="24">
        <f t="shared" ref="E30:E43" si="5">D30*12</f>
        <v>317.68199999999996</v>
      </c>
      <c r="G30" s="18">
        <f t="shared" ref="G30:G43" si="6">E30/20</f>
        <v>15.884099999999998</v>
      </c>
      <c r="H30" s="18">
        <f t="shared" ref="H30:H43" si="7">E30/24</f>
        <v>13.236749999999999</v>
      </c>
      <c r="J30" s="61"/>
      <c r="K30" s="62"/>
      <c r="L30" s="70"/>
      <c r="M30" s="70"/>
      <c r="N30" s="71"/>
    </row>
    <row r="31" spans="2:14" s="9" customFormat="1" ht="15" x14ac:dyDescent="0.2">
      <c r="B31" s="3" t="s">
        <v>3</v>
      </c>
      <c r="C31" s="4">
        <v>0.06</v>
      </c>
      <c r="D31" s="15">
        <f t="shared" si="4"/>
        <v>35.297999999999995</v>
      </c>
      <c r="E31" s="24">
        <f t="shared" si="5"/>
        <v>423.57599999999991</v>
      </c>
      <c r="G31" s="18">
        <f t="shared" si="6"/>
        <v>21.178799999999995</v>
      </c>
      <c r="H31" s="18">
        <f t="shared" si="7"/>
        <v>17.648999999999997</v>
      </c>
      <c r="J31" s="61"/>
      <c r="K31" s="62"/>
      <c r="L31" s="70"/>
      <c r="M31" s="69" t="s">
        <v>67</v>
      </c>
      <c r="N31" s="77">
        <f>N27/20</f>
        <v>0</v>
      </c>
    </row>
    <row r="32" spans="2:14" s="9" customFormat="1" ht="15" customHeight="1" x14ac:dyDescent="0.2">
      <c r="B32" s="3" t="s">
        <v>4</v>
      </c>
      <c r="C32" s="4">
        <v>7.0000000000000007E-2</v>
      </c>
      <c r="D32" s="15">
        <f t="shared" si="4"/>
        <v>41.180999999999997</v>
      </c>
      <c r="E32" s="24">
        <f t="shared" si="5"/>
        <v>494.17199999999997</v>
      </c>
      <c r="G32" s="18">
        <f t="shared" si="6"/>
        <v>24.708599999999997</v>
      </c>
      <c r="H32" s="18">
        <f t="shared" si="7"/>
        <v>20.590499999999999</v>
      </c>
      <c r="J32" s="81"/>
      <c r="K32" s="80"/>
      <c r="L32" s="80"/>
      <c r="M32" s="80"/>
      <c r="N32" s="79"/>
    </row>
    <row r="33" spans="2:14" s="9" customFormat="1" ht="15" customHeight="1" x14ac:dyDescent="0.2">
      <c r="B33" s="3" t="s">
        <v>5</v>
      </c>
      <c r="C33" s="4">
        <v>0.08</v>
      </c>
      <c r="D33" s="15">
        <f t="shared" si="4"/>
        <v>47.064</v>
      </c>
      <c r="E33" s="24">
        <f t="shared" si="5"/>
        <v>564.76800000000003</v>
      </c>
      <c r="G33" s="18">
        <f t="shared" si="6"/>
        <v>28.238400000000002</v>
      </c>
      <c r="H33" s="18">
        <f t="shared" si="7"/>
        <v>23.532</v>
      </c>
      <c r="J33" s="84" t="s">
        <v>69</v>
      </c>
      <c r="K33" s="85"/>
      <c r="L33" s="85"/>
      <c r="M33" s="85"/>
      <c r="N33" s="86"/>
    </row>
    <row r="34" spans="2:14" s="9" customFormat="1" ht="15.75" customHeight="1" x14ac:dyDescent="0.2">
      <c r="B34" s="3" t="s">
        <v>6</v>
      </c>
      <c r="C34" s="4">
        <v>0.1</v>
      </c>
      <c r="D34" s="15">
        <f t="shared" si="4"/>
        <v>58.83</v>
      </c>
      <c r="E34" s="24">
        <f t="shared" si="5"/>
        <v>705.96</v>
      </c>
      <c r="G34" s="18">
        <f t="shared" si="6"/>
        <v>35.298000000000002</v>
      </c>
      <c r="H34" s="18">
        <f t="shared" si="7"/>
        <v>29.415000000000003</v>
      </c>
      <c r="J34" s="51"/>
      <c r="K34" s="52"/>
      <c r="L34" s="52"/>
      <c r="M34" s="52"/>
      <c r="N34" s="53"/>
    </row>
    <row r="35" spans="2:14" s="9" customFormat="1" ht="15" x14ac:dyDescent="0.2">
      <c r="B35" s="3" t="s">
        <v>7</v>
      </c>
      <c r="C35" s="4">
        <v>0.15</v>
      </c>
      <c r="D35" s="15">
        <f t="shared" si="4"/>
        <v>88.24499999999999</v>
      </c>
      <c r="E35" s="24">
        <f t="shared" si="5"/>
        <v>1058.9399999999998</v>
      </c>
      <c r="G35" s="18">
        <f t="shared" si="6"/>
        <v>52.946999999999989</v>
      </c>
      <c r="H35" s="18">
        <f t="shared" si="7"/>
        <v>44.122499999999995</v>
      </c>
      <c r="J35" s="54"/>
      <c r="K35" s="82" t="s">
        <v>70</v>
      </c>
      <c r="L35" s="82"/>
      <c r="M35" s="83"/>
      <c r="N35" s="74">
        <v>0</v>
      </c>
    </row>
    <row r="36" spans="2:14" s="9" customFormat="1" ht="15.75" customHeight="1" x14ac:dyDescent="0.2">
      <c r="B36" s="3" t="s">
        <v>8</v>
      </c>
      <c r="C36" s="4">
        <v>0.17</v>
      </c>
      <c r="D36" s="15">
        <f t="shared" si="4"/>
        <v>100.011</v>
      </c>
      <c r="E36" s="24">
        <f t="shared" si="5"/>
        <v>1200.1320000000001</v>
      </c>
      <c r="G36" s="18">
        <f t="shared" si="6"/>
        <v>60.006600000000006</v>
      </c>
      <c r="H36" s="18">
        <f t="shared" si="7"/>
        <v>50.005500000000005</v>
      </c>
      <c r="J36" s="54"/>
      <c r="K36" s="55"/>
      <c r="L36" s="56"/>
      <c r="M36" s="56"/>
      <c r="N36" s="57"/>
    </row>
    <row r="37" spans="2:14" s="9" customFormat="1" ht="15" x14ac:dyDescent="0.2">
      <c r="B37" s="3" t="s">
        <v>9</v>
      </c>
      <c r="C37" s="4">
        <v>0.21</v>
      </c>
      <c r="D37" s="15">
        <f t="shared" si="4"/>
        <v>123.54299999999999</v>
      </c>
      <c r="E37" s="24">
        <f t="shared" si="5"/>
        <v>1482.5159999999998</v>
      </c>
      <c r="G37" s="18">
        <f t="shared" si="6"/>
        <v>74.125799999999998</v>
      </c>
      <c r="H37" s="18">
        <f t="shared" si="7"/>
        <v>61.771499999999996</v>
      </c>
      <c r="J37" s="54"/>
      <c r="K37" s="82" t="s">
        <v>64</v>
      </c>
      <c r="L37" s="82"/>
      <c r="M37" s="83"/>
      <c r="N37" s="76">
        <f>N29+N35</f>
        <v>0</v>
      </c>
    </row>
    <row r="38" spans="2:14" s="9" customFormat="1" ht="15.75" customHeight="1" x14ac:dyDescent="0.2">
      <c r="B38" s="3" t="s">
        <v>10</v>
      </c>
      <c r="C38" s="4">
        <v>0.23</v>
      </c>
      <c r="D38" s="15">
        <f t="shared" si="4"/>
        <v>135.309</v>
      </c>
      <c r="E38" s="24">
        <f t="shared" si="5"/>
        <v>1623.7080000000001</v>
      </c>
      <c r="G38" s="18">
        <f t="shared" si="6"/>
        <v>81.185400000000001</v>
      </c>
      <c r="H38" s="18">
        <f t="shared" si="7"/>
        <v>67.654499999999999</v>
      </c>
      <c r="J38" s="54"/>
      <c r="K38" s="55"/>
      <c r="L38" s="56"/>
      <c r="M38" s="56"/>
      <c r="N38" s="57"/>
    </row>
    <row r="39" spans="2:14" s="9" customFormat="1" ht="15" x14ac:dyDescent="0.2">
      <c r="B39" s="3" t="s">
        <v>11</v>
      </c>
      <c r="C39" s="4">
        <v>0.26</v>
      </c>
      <c r="D39" s="15">
        <f t="shared" si="4"/>
        <v>152.958</v>
      </c>
      <c r="E39" s="24">
        <f t="shared" si="5"/>
        <v>1835.4960000000001</v>
      </c>
      <c r="G39" s="18">
        <f t="shared" si="6"/>
        <v>91.774799999999999</v>
      </c>
      <c r="H39" s="18">
        <f t="shared" si="7"/>
        <v>76.478999999999999</v>
      </c>
      <c r="J39" s="54"/>
      <c r="K39" s="82" t="s">
        <v>65</v>
      </c>
      <c r="L39" s="82"/>
      <c r="M39" s="83"/>
      <c r="N39" s="76">
        <f>N31+N35</f>
        <v>0</v>
      </c>
    </row>
    <row r="40" spans="2:14" s="9" customFormat="1" ht="14.25" x14ac:dyDescent="0.2">
      <c r="B40" s="3" t="s">
        <v>12</v>
      </c>
      <c r="C40" s="4">
        <v>0.27</v>
      </c>
      <c r="D40" s="15">
        <f t="shared" si="4"/>
        <v>158.84100000000001</v>
      </c>
      <c r="E40" s="24">
        <f t="shared" si="5"/>
        <v>1906.0920000000001</v>
      </c>
      <c r="G40" s="18">
        <f t="shared" si="6"/>
        <v>95.304600000000008</v>
      </c>
      <c r="H40" s="18">
        <f t="shared" si="7"/>
        <v>79.420500000000004</v>
      </c>
      <c r="J40" s="58"/>
      <c r="K40" s="59"/>
      <c r="L40" s="59"/>
      <c r="M40" s="59"/>
      <c r="N40" s="60"/>
    </row>
    <row r="41" spans="2:14" s="9" customFormat="1" ht="14.25" x14ac:dyDescent="0.2">
      <c r="B41" s="3" t="s">
        <v>30</v>
      </c>
      <c r="C41" s="4">
        <v>0.28000000000000003</v>
      </c>
      <c r="D41" s="15">
        <f t="shared" si="4"/>
        <v>164.72399999999999</v>
      </c>
      <c r="E41" s="24">
        <f t="shared" si="5"/>
        <v>1976.6879999999999</v>
      </c>
      <c r="G41" s="18">
        <f t="shared" si="6"/>
        <v>98.834399999999988</v>
      </c>
      <c r="H41" s="18">
        <f t="shared" si="7"/>
        <v>82.361999999999995</v>
      </c>
    </row>
    <row r="42" spans="2:14" s="9" customFormat="1" ht="14.25" x14ac:dyDescent="0.2">
      <c r="B42" s="3" t="s">
        <v>31</v>
      </c>
      <c r="C42" s="4">
        <v>0.3</v>
      </c>
      <c r="D42" s="15">
        <f t="shared" si="4"/>
        <v>176.48999999999998</v>
      </c>
      <c r="E42" s="24">
        <f t="shared" si="5"/>
        <v>2117.8799999999997</v>
      </c>
      <c r="G42" s="18">
        <f t="shared" si="6"/>
        <v>105.89399999999998</v>
      </c>
      <c r="H42" s="18">
        <f t="shared" si="7"/>
        <v>88.24499999999999</v>
      </c>
    </row>
    <row r="43" spans="2:14" s="9" customFormat="1" ht="15" thickBot="1" x14ac:dyDescent="0.25">
      <c r="B43" s="5" t="s">
        <v>19</v>
      </c>
      <c r="C43" s="6">
        <v>0.35</v>
      </c>
      <c r="D43" s="19">
        <f t="shared" si="4"/>
        <v>205.90499999999997</v>
      </c>
      <c r="E43" s="25">
        <f t="shared" si="5"/>
        <v>2470.8599999999997</v>
      </c>
      <c r="G43" s="18">
        <f t="shared" si="6"/>
        <v>123.54299999999998</v>
      </c>
      <c r="H43" s="18">
        <f t="shared" si="7"/>
        <v>102.95249999999999</v>
      </c>
    </row>
    <row r="44" spans="2:14" s="9" customFormat="1" ht="15.75" thickBot="1" x14ac:dyDescent="0.3">
      <c r="G44" s="13"/>
      <c r="H44" s="13"/>
    </row>
    <row r="45" spans="2:14" s="9" customFormat="1" ht="30" x14ac:dyDescent="0.2">
      <c r="B45" s="32" t="s">
        <v>41</v>
      </c>
      <c r="C45" s="34" t="s">
        <v>15</v>
      </c>
      <c r="D45" s="37" t="s">
        <v>37</v>
      </c>
      <c r="E45" s="38" t="s">
        <v>40</v>
      </c>
      <c r="F45" s="14"/>
      <c r="G45" s="35" t="s">
        <v>23</v>
      </c>
      <c r="H45" s="35" t="s">
        <v>26</v>
      </c>
    </row>
    <row r="46" spans="2:14" s="9" customFormat="1" ht="14.25" x14ac:dyDescent="0.2">
      <c r="B46" s="3" t="s">
        <v>16</v>
      </c>
      <c r="C46" s="4">
        <v>3.5000000000000003E-2</v>
      </c>
      <c r="D46" s="15">
        <f t="shared" ref="D46:D60" si="8">$D$8*C46</f>
        <v>20.590499999999999</v>
      </c>
      <c r="E46" s="24">
        <f>D46*12</f>
        <v>247.08599999999998</v>
      </c>
      <c r="G46" s="18">
        <f>E46/20</f>
        <v>12.354299999999999</v>
      </c>
      <c r="H46" s="18">
        <f>E46/24</f>
        <v>10.295249999999999</v>
      </c>
    </row>
    <row r="47" spans="2:14" s="9" customFormat="1" ht="14.25" x14ac:dyDescent="0.2">
      <c r="B47" s="3" t="s">
        <v>29</v>
      </c>
      <c r="C47" s="4">
        <v>4.4999999999999998E-2</v>
      </c>
      <c r="D47" s="15">
        <f t="shared" si="8"/>
        <v>26.473499999999998</v>
      </c>
      <c r="E47" s="24">
        <f t="shared" ref="E47:E60" si="9">D47*12</f>
        <v>317.68199999999996</v>
      </c>
      <c r="G47" s="18">
        <f t="shared" ref="G47:G60" si="10">E47/20</f>
        <v>15.884099999999998</v>
      </c>
      <c r="H47" s="18">
        <f t="shared" ref="H47:H60" si="11">E47/24</f>
        <v>13.236749999999999</v>
      </c>
    </row>
    <row r="48" spans="2:14" s="9" customFormat="1" ht="14.25" x14ac:dyDescent="0.2">
      <c r="B48" s="3" t="s">
        <v>3</v>
      </c>
      <c r="C48" s="4">
        <v>0.06</v>
      </c>
      <c r="D48" s="15">
        <f t="shared" si="8"/>
        <v>35.297999999999995</v>
      </c>
      <c r="E48" s="24">
        <f t="shared" si="9"/>
        <v>423.57599999999991</v>
      </c>
      <c r="G48" s="18">
        <f t="shared" si="10"/>
        <v>21.178799999999995</v>
      </c>
      <c r="H48" s="18">
        <f t="shared" si="11"/>
        <v>17.648999999999997</v>
      </c>
    </row>
    <row r="49" spans="2:14" s="9" customFormat="1" ht="14.25" x14ac:dyDescent="0.2">
      <c r="B49" s="3" t="s">
        <v>4</v>
      </c>
      <c r="C49" s="4">
        <v>7.0000000000000007E-2</v>
      </c>
      <c r="D49" s="15">
        <f t="shared" si="8"/>
        <v>41.180999999999997</v>
      </c>
      <c r="E49" s="24">
        <f t="shared" si="9"/>
        <v>494.17199999999997</v>
      </c>
      <c r="G49" s="18">
        <f t="shared" si="10"/>
        <v>24.708599999999997</v>
      </c>
      <c r="H49" s="18">
        <f t="shared" si="11"/>
        <v>20.590499999999999</v>
      </c>
    </row>
    <row r="50" spans="2:14" s="9" customFormat="1" ht="14.25" x14ac:dyDescent="0.2">
      <c r="B50" s="3" t="s">
        <v>5</v>
      </c>
      <c r="C50" s="4">
        <v>0.08</v>
      </c>
      <c r="D50" s="15">
        <f t="shared" si="8"/>
        <v>47.064</v>
      </c>
      <c r="E50" s="24">
        <f t="shared" si="9"/>
        <v>564.76800000000003</v>
      </c>
      <c r="G50" s="18">
        <f t="shared" si="10"/>
        <v>28.238400000000002</v>
      </c>
      <c r="H50" s="18">
        <f t="shared" si="11"/>
        <v>23.532</v>
      </c>
    </row>
    <row r="51" spans="2:14" s="9" customFormat="1" ht="14.25" x14ac:dyDescent="0.2">
      <c r="B51" s="3" t="s">
        <v>6</v>
      </c>
      <c r="C51" s="4">
        <v>0.1</v>
      </c>
      <c r="D51" s="15">
        <f t="shared" si="8"/>
        <v>58.83</v>
      </c>
      <c r="E51" s="24">
        <f t="shared" si="9"/>
        <v>705.96</v>
      </c>
      <c r="G51" s="18">
        <f t="shared" si="10"/>
        <v>35.298000000000002</v>
      </c>
      <c r="H51" s="18">
        <f t="shared" si="11"/>
        <v>29.415000000000003</v>
      </c>
    </row>
    <row r="52" spans="2:14" s="9" customFormat="1" ht="14.25" x14ac:dyDescent="0.2">
      <c r="B52" s="3" t="s">
        <v>7</v>
      </c>
      <c r="C52" s="4">
        <v>0.15</v>
      </c>
      <c r="D52" s="15">
        <f t="shared" si="8"/>
        <v>88.24499999999999</v>
      </c>
      <c r="E52" s="24">
        <f t="shared" si="9"/>
        <v>1058.9399999999998</v>
      </c>
      <c r="G52" s="18">
        <f t="shared" si="10"/>
        <v>52.946999999999989</v>
      </c>
      <c r="H52" s="18">
        <f t="shared" si="11"/>
        <v>44.122499999999995</v>
      </c>
    </row>
    <row r="53" spans="2:14" s="9" customFormat="1" ht="14.25" x14ac:dyDescent="0.2">
      <c r="B53" s="3" t="s">
        <v>8</v>
      </c>
      <c r="C53" s="4">
        <v>0.17</v>
      </c>
      <c r="D53" s="15">
        <f t="shared" si="8"/>
        <v>100.011</v>
      </c>
      <c r="E53" s="24">
        <f t="shared" si="9"/>
        <v>1200.1320000000001</v>
      </c>
      <c r="G53" s="18">
        <f t="shared" si="10"/>
        <v>60.006600000000006</v>
      </c>
      <c r="H53" s="18">
        <f t="shared" si="11"/>
        <v>50.005500000000005</v>
      </c>
    </row>
    <row r="54" spans="2:14" s="9" customFormat="1" ht="14.25" x14ac:dyDescent="0.2">
      <c r="B54" s="3" t="s">
        <v>9</v>
      </c>
      <c r="C54" s="4">
        <v>0.21</v>
      </c>
      <c r="D54" s="15">
        <f t="shared" si="8"/>
        <v>123.54299999999999</v>
      </c>
      <c r="E54" s="24">
        <f t="shared" si="9"/>
        <v>1482.5159999999998</v>
      </c>
      <c r="G54" s="18">
        <f t="shared" si="10"/>
        <v>74.125799999999998</v>
      </c>
      <c r="H54" s="18">
        <f t="shared" si="11"/>
        <v>61.771499999999996</v>
      </c>
    </row>
    <row r="55" spans="2:14" s="9" customFormat="1" ht="14.25" x14ac:dyDescent="0.2">
      <c r="B55" s="3" t="s">
        <v>10</v>
      </c>
      <c r="C55" s="4">
        <v>0.23</v>
      </c>
      <c r="D55" s="15">
        <f t="shared" si="8"/>
        <v>135.309</v>
      </c>
      <c r="E55" s="24">
        <f t="shared" si="9"/>
        <v>1623.7080000000001</v>
      </c>
      <c r="G55" s="18">
        <f t="shared" si="10"/>
        <v>81.185400000000001</v>
      </c>
      <c r="H55" s="18">
        <f t="shared" si="11"/>
        <v>67.654499999999999</v>
      </c>
    </row>
    <row r="56" spans="2:14" s="9" customFormat="1" ht="14.25" x14ac:dyDescent="0.2">
      <c r="B56" s="3" t="s">
        <v>11</v>
      </c>
      <c r="C56" s="4">
        <v>0.26</v>
      </c>
      <c r="D56" s="15">
        <f t="shared" si="8"/>
        <v>152.958</v>
      </c>
      <c r="E56" s="24">
        <f t="shared" si="9"/>
        <v>1835.4960000000001</v>
      </c>
      <c r="G56" s="18">
        <f t="shared" si="10"/>
        <v>91.774799999999999</v>
      </c>
      <c r="H56" s="18">
        <f t="shared" si="11"/>
        <v>76.478999999999999</v>
      </c>
    </row>
    <row r="57" spans="2:14" s="9" customFormat="1" ht="14.25" x14ac:dyDescent="0.2">
      <c r="B57" s="3" t="s">
        <v>12</v>
      </c>
      <c r="C57" s="4">
        <v>0.27</v>
      </c>
      <c r="D57" s="15">
        <f t="shared" si="8"/>
        <v>158.84100000000001</v>
      </c>
      <c r="E57" s="24">
        <f t="shared" si="9"/>
        <v>1906.0920000000001</v>
      </c>
      <c r="G57" s="18">
        <f t="shared" si="10"/>
        <v>95.304600000000008</v>
      </c>
      <c r="H57" s="18">
        <f t="shared" si="11"/>
        <v>79.420500000000004</v>
      </c>
    </row>
    <row r="58" spans="2:14" s="9" customFormat="1" ht="14.25" x14ac:dyDescent="0.2">
      <c r="B58" s="3" t="s">
        <v>30</v>
      </c>
      <c r="C58" s="4">
        <v>0.28000000000000003</v>
      </c>
      <c r="D58" s="15">
        <f t="shared" si="8"/>
        <v>164.72399999999999</v>
      </c>
      <c r="E58" s="24">
        <f t="shared" si="9"/>
        <v>1976.6879999999999</v>
      </c>
      <c r="G58" s="18">
        <f t="shared" si="10"/>
        <v>98.834399999999988</v>
      </c>
      <c r="H58" s="18">
        <f t="shared" si="11"/>
        <v>82.361999999999995</v>
      </c>
    </row>
    <row r="59" spans="2:14" s="9" customFormat="1" ht="14.25" x14ac:dyDescent="0.2">
      <c r="B59" s="3" t="s">
        <v>31</v>
      </c>
      <c r="C59" s="4">
        <v>0.3</v>
      </c>
      <c r="D59" s="15">
        <f t="shared" si="8"/>
        <v>176.48999999999998</v>
      </c>
      <c r="E59" s="24">
        <f t="shared" si="9"/>
        <v>2117.8799999999997</v>
      </c>
      <c r="G59" s="18">
        <f t="shared" si="10"/>
        <v>105.89399999999998</v>
      </c>
      <c r="H59" s="18">
        <f t="shared" si="11"/>
        <v>88.24499999999999</v>
      </c>
    </row>
    <row r="60" spans="2:14" s="9" customFormat="1" ht="14.25" x14ac:dyDescent="0.2">
      <c r="B60" s="3" t="s">
        <v>19</v>
      </c>
      <c r="C60" s="4">
        <v>0.35</v>
      </c>
      <c r="D60" s="15">
        <f t="shared" si="8"/>
        <v>205.90499999999997</v>
      </c>
      <c r="E60" s="24">
        <f t="shared" si="9"/>
        <v>2470.8599999999997</v>
      </c>
      <c r="G60" s="18">
        <f t="shared" si="10"/>
        <v>123.54299999999998</v>
      </c>
      <c r="H60" s="18">
        <f t="shared" si="11"/>
        <v>102.95249999999999</v>
      </c>
    </row>
    <row r="61" spans="2:14" s="12" customFormat="1" ht="15" thickBot="1" x14ac:dyDescent="0.25">
      <c r="B61" s="7"/>
      <c r="C61" s="8"/>
      <c r="D61" s="26"/>
      <c r="E61" s="27"/>
      <c r="J61" s="9"/>
      <c r="K61" s="9"/>
      <c r="L61" s="9"/>
      <c r="M61" s="9"/>
      <c r="N61" s="9"/>
    </row>
    <row r="62" spans="2:14" s="9" customFormat="1" ht="30" x14ac:dyDescent="0.2">
      <c r="B62" s="33" t="s">
        <v>18</v>
      </c>
      <c r="C62" s="34" t="s">
        <v>15</v>
      </c>
      <c r="D62" s="37" t="s">
        <v>37</v>
      </c>
      <c r="E62" s="38" t="s">
        <v>40</v>
      </c>
      <c r="F62" s="14"/>
      <c r="G62" s="35" t="s">
        <v>23</v>
      </c>
      <c r="H62" s="35" t="s">
        <v>26</v>
      </c>
      <c r="J62" s="12"/>
      <c r="K62" s="12"/>
      <c r="L62" s="12"/>
      <c r="M62" s="12"/>
      <c r="N62" s="12"/>
    </row>
    <row r="63" spans="2:14" s="9" customFormat="1" ht="14.25" x14ac:dyDescent="0.2">
      <c r="B63" s="3" t="s">
        <v>16</v>
      </c>
      <c r="C63" s="4">
        <v>0.03</v>
      </c>
      <c r="D63" s="15">
        <f t="shared" ref="D63:D80" si="12">$D$9*C63</f>
        <v>17.648999999999997</v>
      </c>
      <c r="E63" s="24">
        <f>D63*12</f>
        <v>211.78799999999995</v>
      </c>
      <c r="F63" s="23"/>
      <c r="G63" s="18">
        <f>E63/20</f>
        <v>10.589399999999998</v>
      </c>
      <c r="H63" s="18">
        <f>E63/24</f>
        <v>8.8244999999999987</v>
      </c>
    </row>
    <row r="64" spans="2:14" s="9" customFormat="1" ht="14.25" x14ac:dyDescent="0.2">
      <c r="B64" s="3" t="s">
        <v>29</v>
      </c>
      <c r="C64" s="4">
        <v>0.04</v>
      </c>
      <c r="D64" s="15">
        <f t="shared" si="12"/>
        <v>23.532</v>
      </c>
      <c r="E64" s="24">
        <f t="shared" ref="E64:E80" si="13">D64*12</f>
        <v>282.38400000000001</v>
      </c>
      <c r="F64" s="28"/>
      <c r="G64" s="18">
        <f t="shared" ref="G64:G80" si="14">E64/20</f>
        <v>14.119200000000001</v>
      </c>
      <c r="H64" s="18">
        <f t="shared" ref="H64:H80" si="15">E64/24</f>
        <v>11.766</v>
      </c>
    </row>
    <row r="65" spans="2:8" s="9" customFormat="1" ht="14.25" x14ac:dyDescent="0.2">
      <c r="B65" s="3" t="s">
        <v>3</v>
      </c>
      <c r="C65" s="4">
        <v>0.05</v>
      </c>
      <c r="D65" s="15">
        <f t="shared" si="12"/>
        <v>29.414999999999999</v>
      </c>
      <c r="E65" s="24">
        <f t="shared" si="13"/>
        <v>352.98</v>
      </c>
      <c r="F65" s="28"/>
      <c r="G65" s="18">
        <f t="shared" si="14"/>
        <v>17.649000000000001</v>
      </c>
      <c r="H65" s="18">
        <f t="shared" si="15"/>
        <v>14.707500000000001</v>
      </c>
    </row>
    <row r="66" spans="2:8" s="9" customFormat="1" ht="14.25" x14ac:dyDescent="0.2">
      <c r="B66" s="3" t="s">
        <v>4</v>
      </c>
      <c r="C66" s="4">
        <v>0.06</v>
      </c>
      <c r="D66" s="15">
        <f t="shared" si="12"/>
        <v>35.297999999999995</v>
      </c>
      <c r="E66" s="24">
        <f t="shared" si="13"/>
        <v>423.57599999999991</v>
      </c>
      <c r="F66" s="23"/>
      <c r="G66" s="18">
        <f t="shared" si="14"/>
        <v>21.178799999999995</v>
      </c>
      <c r="H66" s="18">
        <f t="shared" si="15"/>
        <v>17.648999999999997</v>
      </c>
    </row>
    <row r="67" spans="2:8" s="9" customFormat="1" ht="14.25" x14ac:dyDescent="0.2">
      <c r="B67" s="3" t="s">
        <v>5</v>
      </c>
      <c r="C67" s="4">
        <v>7.0000000000000007E-2</v>
      </c>
      <c r="D67" s="15">
        <f t="shared" si="12"/>
        <v>41.180999999999997</v>
      </c>
      <c r="E67" s="24">
        <f t="shared" si="13"/>
        <v>494.17199999999997</v>
      </c>
      <c r="F67" s="23"/>
      <c r="G67" s="18">
        <f t="shared" si="14"/>
        <v>24.708599999999997</v>
      </c>
      <c r="H67" s="18">
        <f t="shared" si="15"/>
        <v>20.590499999999999</v>
      </c>
    </row>
    <row r="68" spans="2:8" s="9" customFormat="1" ht="14.25" x14ac:dyDescent="0.2">
      <c r="B68" s="3" t="s">
        <v>6</v>
      </c>
      <c r="C68" s="4">
        <v>0.09</v>
      </c>
      <c r="D68" s="15">
        <f t="shared" si="12"/>
        <v>52.946999999999996</v>
      </c>
      <c r="E68" s="24">
        <f t="shared" si="13"/>
        <v>635.36399999999992</v>
      </c>
      <c r="F68" s="23"/>
      <c r="G68" s="18">
        <f t="shared" si="14"/>
        <v>31.768199999999997</v>
      </c>
      <c r="H68" s="18">
        <f t="shared" si="15"/>
        <v>26.473499999999998</v>
      </c>
    </row>
    <row r="69" spans="2:8" s="9" customFormat="1" ht="14.25" x14ac:dyDescent="0.2">
      <c r="B69" s="3" t="s">
        <v>7</v>
      </c>
      <c r="C69" s="4">
        <v>0.12</v>
      </c>
      <c r="D69" s="15">
        <f t="shared" si="12"/>
        <v>70.595999999999989</v>
      </c>
      <c r="E69" s="24">
        <f t="shared" si="13"/>
        <v>847.15199999999982</v>
      </c>
      <c r="F69" s="23"/>
      <c r="G69" s="18">
        <f t="shared" si="14"/>
        <v>42.357599999999991</v>
      </c>
      <c r="H69" s="18">
        <f t="shared" si="15"/>
        <v>35.297999999999995</v>
      </c>
    </row>
    <row r="70" spans="2:8" s="9" customFormat="1" ht="14.25" x14ac:dyDescent="0.2">
      <c r="B70" s="3" t="s">
        <v>8</v>
      </c>
      <c r="C70" s="4">
        <v>0.14000000000000001</v>
      </c>
      <c r="D70" s="15">
        <f t="shared" si="12"/>
        <v>82.361999999999995</v>
      </c>
      <c r="E70" s="24">
        <f t="shared" si="13"/>
        <v>988.34399999999994</v>
      </c>
      <c r="F70" s="23"/>
      <c r="G70" s="18">
        <f t="shared" si="14"/>
        <v>49.417199999999994</v>
      </c>
      <c r="H70" s="18">
        <f t="shared" si="15"/>
        <v>41.180999999999997</v>
      </c>
    </row>
    <row r="71" spans="2:8" s="9" customFormat="1" ht="14.25" x14ac:dyDescent="0.2">
      <c r="B71" s="3" t="s">
        <v>9</v>
      </c>
      <c r="C71" s="4">
        <v>0.17</v>
      </c>
      <c r="D71" s="15">
        <f t="shared" si="12"/>
        <v>100.011</v>
      </c>
      <c r="E71" s="24">
        <f t="shared" si="13"/>
        <v>1200.1320000000001</v>
      </c>
      <c r="F71" s="23"/>
      <c r="G71" s="18">
        <f t="shared" si="14"/>
        <v>60.006600000000006</v>
      </c>
      <c r="H71" s="18">
        <f t="shared" si="15"/>
        <v>50.005500000000005</v>
      </c>
    </row>
    <row r="72" spans="2:8" s="9" customFormat="1" ht="14.25" x14ac:dyDescent="0.2">
      <c r="B72" s="3" t="s">
        <v>10</v>
      </c>
      <c r="C72" s="4">
        <v>0.19</v>
      </c>
      <c r="D72" s="15">
        <f t="shared" si="12"/>
        <v>111.77699999999999</v>
      </c>
      <c r="E72" s="24">
        <f t="shared" si="13"/>
        <v>1341.3239999999998</v>
      </c>
      <c r="F72" s="23"/>
      <c r="G72" s="18">
        <f t="shared" si="14"/>
        <v>67.066199999999995</v>
      </c>
      <c r="H72" s="18">
        <f t="shared" si="15"/>
        <v>55.888499999999993</v>
      </c>
    </row>
    <row r="73" spans="2:8" s="9" customFormat="1" ht="14.25" x14ac:dyDescent="0.2">
      <c r="B73" s="3" t="s">
        <v>11</v>
      </c>
      <c r="C73" s="4">
        <v>0.22</v>
      </c>
      <c r="D73" s="15">
        <f t="shared" si="12"/>
        <v>129.42599999999999</v>
      </c>
      <c r="E73" s="24">
        <f t="shared" si="13"/>
        <v>1553.1119999999999</v>
      </c>
      <c r="F73" s="23"/>
      <c r="G73" s="18">
        <f t="shared" si="14"/>
        <v>77.655599999999993</v>
      </c>
      <c r="H73" s="18">
        <f t="shared" si="15"/>
        <v>64.712999999999994</v>
      </c>
    </row>
    <row r="74" spans="2:8" s="9" customFormat="1" ht="14.25" x14ac:dyDescent="0.2">
      <c r="B74" s="3" t="s">
        <v>12</v>
      </c>
      <c r="C74" s="4">
        <v>0.23</v>
      </c>
      <c r="D74" s="15">
        <f t="shared" si="12"/>
        <v>135.309</v>
      </c>
      <c r="E74" s="24">
        <f t="shared" si="13"/>
        <v>1623.7080000000001</v>
      </c>
      <c r="F74" s="23"/>
      <c r="G74" s="18">
        <f t="shared" si="14"/>
        <v>81.185400000000001</v>
      </c>
      <c r="H74" s="18">
        <f t="shared" si="15"/>
        <v>67.654499999999999</v>
      </c>
    </row>
    <row r="75" spans="2:8" s="9" customFormat="1" ht="14.25" x14ac:dyDescent="0.2">
      <c r="B75" s="3" t="s">
        <v>30</v>
      </c>
      <c r="C75" s="4">
        <v>0.24</v>
      </c>
      <c r="D75" s="15">
        <f t="shared" si="12"/>
        <v>141.19199999999998</v>
      </c>
      <c r="E75" s="24">
        <f t="shared" si="13"/>
        <v>1694.3039999999996</v>
      </c>
      <c r="F75" s="23"/>
      <c r="G75" s="18">
        <f t="shared" si="14"/>
        <v>84.715199999999982</v>
      </c>
      <c r="H75" s="18">
        <f t="shared" si="15"/>
        <v>70.595999999999989</v>
      </c>
    </row>
    <row r="76" spans="2:8" s="9" customFormat="1" ht="14.25" x14ac:dyDescent="0.2">
      <c r="B76" s="3" t="s">
        <v>32</v>
      </c>
      <c r="C76" s="4">
        <v>0.26</v>
      </c>
      <c r="D76" s="15">
        <f t="shared" si="12"/>
        <v>152.958</v>
      </c>
      <c r="E76" s="24">
        <f t="shared" si="13"/>
        <v>1835.4960000000001</v>
      </c>
      <c r="F76" s="23"/>
      <c r="G76" s="18">
        <f t="shared" si="14"/>
        <v>91.774799999999999</v>
      </c>
      <c r="H76" s="18">
        <f t="shared" si="15"/>
        <v>76.478999999999999</v>
      </c>
    </row>
    <row r="77" spans="2:8" s="9" customFormat="1" ht="14.25" x14ac:dyDescent="0.2">
      <c r="B77" s="3" t="s">
        <v>33</v>
      </c>
      <c r="C77" s="4">
        <v>0.28000000000000003</v>
      </c>
      <c r="D77" s="15">
        <f t="shared" si="12"/>
        <v>164.72399999999999</v>
      </c>
      <c r="E77" s="24">
        <f t="shared" si="13"/>
        <v>1976.6879999999999</v>
      </c>
      <c r="F77" s="23"/>
      <c r="G77" s="18">
        <f t="shared" si="14"/>
        <v>98.834399999999988</v>
      </c>
      <c r="H77" s="18">
        <f t="shared" si="15"/>
        <v>82.361999999999995</v>
      </c>
    </row>
    <row r="78" spans="2:8" s="9" customFormat="1" ht="14.25" x14ac:dyDescent="0.2">
      <c r="B78" s="3" t="s">
        <v>34</v>
      </c>
      <c r="C78" s="4">
        <v>0.28999999999999998</v>
      </c>
      <c r="D78" s="15">
        <f t="shared" si="12"/>
        <v>170.60699999999997</v>
      </c>
      <c r="E78" s="24">
        <f t="shared" si="13"/>
        <v>2047.2839999999997</v>
      </c>
      <c r="F78" s="23"/>
      <c r="G78" s="18">
        <f t="shared" si="14"/>
        <v>102.36419999999998</v>
      </c>
      <c r="H78" s="18">
        <f t="shared" si="15"/>
        <v>85.303499999999985</v>
      </c>
    </row>
    <row r="79" spans="2:8" s="9" customFormat="1" ht="14.25" x14ac:dyDescent="0.2">
      <c r="B79" s="3" t="s">
        <v>35</v>
      </c>
      <c r="C79" s="4">
        <v>0.32</v>
      </c>
      <c r="D79" s="15">
        <f t="shared" si="12"/>
        <v>188.256</v>
      </c>
      <c r="E79" s="24">
        <f t="shared" si="13"/>
        <v>2259.0720000000001</v>
      </c>
      <c r="F79" s="23"/>
      <c r="G79" s="18">
        <f t="shared" si="14"/>
        <v>112.95360000000001</v>
      </c>
      <c r="H79" s="18">
        <f t="shared" si="15"/>
        <v>94.128</v>
      </c>
    </row>
    <row r="80" spans="2:8" s="9" customFormat="1" ht="15" thickBot="1" x14ac:dyDescent="0.25">
      <c r="B80" s="5" t="s">
        <v>17</v>
      </c>
      <c r="C80" s="6">
        <v>0.35</v>
      </c>
      <c r="D80" s="19">
        <f t="shared" si="12"/>
        <v>205.90499999999997</v>
      </c>
      <c r="E80" s="25">
        <f t="shared" si="13"/>
        <v>2470.8599999999997</v>
      </c>
      <c r="F80" s="23"/>
      <c r="G80" s="18">
        <f t="shared" si="14"/>
        <v>123.54299999999998</v>
      </c>
      <c r="H80" s="18">
        <f t="shared" si="15"/>
        <v>102.95249999999999</v>
      </c>
    </row>
    <row r="81" spans="10:14" ht="14.25" x14ac:dyDescent="0.2">
      <c r="J81" s="9"/>
      <c r="K81" s="9"/>
      <c r="L81" s="9"/>
      <c r="M81" s="9"/>
      <c r="N81" s="9"/>
    </row>
  </sheetData>
  <protectedRanges>
    <protectedRange password="ECBA" sqref="J10:N10" name="Range1_2"/>
  </protectedRanges>
  <mergeCells count="13">
    <mergeCell ref="J10:N10"/>
    <mergeCell ref="J20:N21"/>
    <mergeCell ref="J22:N22"/>
    <mergeCell ref="B1:H1"/>
    <mergeCell ref="A3:H3"/>
    <mergeCell ref="B2:H2"/>
    <mergeCell ref="G4:H4"/>
    <mergeCell ref="K39:M39"/>
    <mergeCell ref="K37:M37"/>
    <mergeCell ref="K35:M35"/>
    <mergeCell ref="J33:N33"/>
    <mergeCell ref="J24:M24"/>
    <mergeCell ref="J25:M25"/>
  </mergeCells>
  <printOptions horizontalCentered="1"/>
  <pageMargins left="0.25" right="0.2" top="0.2" bottom="0.2" header="0.3" footer="0.3"/>
  <pageSetup scale="46" orientation="landscape" r:id="rId1"/>
  <rowBreaks count="1" manualBreakCount="1">
    <brk id="4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HYBRID</vt:lpstr>
      <vt:lpstr>HYBRID!Print_Area</vt:lpstr>
      <vt:lpstr>HYBRID!Print_Titles</vt:lpstr>
    </vt:vector>
  </TitlesOfParts>
  <Company>Linden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Simon</dc:creator>
  <cp:lastModifiedBy>Taryn Ragonese-Carlson</cp:lastModifiedBy>
  <cp:lastPrinted>2022-05-13T18:42:22Z</cp:lastPrinted>
  <dcterms:created xsi:type="dcterms:W3CDTF">2013-11-22T19:25:40Z</dcterms:created>
  <dcterms:modified xsi:type="dcterms:W3CDTF">2022-05-13T19:07:05Z</dcterms:modified>
</cp:coreProperties>
</file>